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주민등록인구\2021.09\"/>
    </mc:Choice>
  </mc:AlternateContent>
  <bookViews>
    <workbookView xWindow="14505" yWindow="-15" windowWidth="14310" windowHeight="12870"/>
  </bookViews>
  <sheets>
    <sheet name="총인구(충남 내국인+외국인)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J7" i="1" l="1"/>
  <c r="I7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C9" i="1" l="1"/>
  <c r="C19" i="1"/>
  <c r="C24" i="1"/>
  <c r="C16" i="1"/>
  <c r="C12" i="1"/>
  <c r="C14" i="1"/>
  <c r="C21" i="1"/>
  <c r="C17" i="1"/>
  <c r="C13" i="1"/>
  <c r="C8" i="1"/>
  <c r="C18" i="1"/>
  <c r="C10" i="1"/>
  <c r="C22" i="1"/>
  <c r="C20" i="1"/>
  <c r="C23" i="1"/>
  <c r="C15" i="1"/>
  <c r="C11" i="1"/>
  <c r="K7" i="1"/>
  <c r="N7" i="1" l="1"/>
  <c r="O7" i="1" l="1"/>
  <c r="H7" i="1"/>
  <c r="E7" i="1" s="1"/>
  <c r="G7" i="1"/>
  <c r="F7" i="1" l="1"/>
  <c r="D7" i="1"/>
  <c r="C7" i="1" s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L23" i="1" l="1"/>
  <c r="M23" i="1" s="1"/>
  <c r="L18" i="1"/>
  <c r="M18" i="1" s="1"/>
  <c r="L17" i="1"/>
  <c r="M17" i="1" s="1"/>
  <c r="L14" i="1"/>
  <c r="M14" i="1" s="1"/>
  <c r="L20" i="1"/>
  <c r="M20" i="1" s="1"/>
  <c r="L12" i="1"/>
  <c r="M12" i="1" s="1"/>
  <c r="L10" i="1"/>
  <c r="M10" i="1" s="1"/>
  <c r="L22" i="1"/>
  <c r="M22" i="1" s="1"/>
  <c r="L21" i="1"/>
  <c r="M21" i="1" s="1"/>
  <c r="L19" i="1"/>
  <c r="M19" i="1" s="1"/>
  <c r="L15" i="1"/>
  <c r="M15" i="1" s="1"/>
  <c r="L13" i="1"/>
  <c r="M13" i="1" s="1"/>
  <c r="L11" i="1"/>
  <c r="M11" i="1" s="1"/>
  <c r="L9" i="1"/>
  <c r="M9" i="1" s="1"/>
  <c r="L7" i="1"/>
  <c r="M7" i="1" s="1"/>
  <c r="L24" i="1"/>
  <c r="M24" i="1" s="1"/>
  <c r="L16" i="1"/>
  <c r="M16" i="1" s="1"/>
  <c r="L8" i="1"/>
  <c r="M8" i="1" s="1"/>
</calcChain>
</file>

<file path=xl/sharedStrings.xml><?xml version="1.0" encoding="utf-8"?>
<sst xmlns="http://schemas.openxmlformats.org/spreadsheetml/2006/main" count="52" uniqueCount="46">
  <si>
    <t>구 분</t>
  </si>
  <si>
    <t>세 대</t>
    <phoneticPr fontId="7" type="noConversion"/>
  </si>
  <si>
    <t>계</t>
  </si>
  <si>
    <t>남 여 별</t>
  </si>
  <si>
    <t>국 적 별</t>
  </si>
  <si>
    <t>남</t>
    <phoneticPr fontId="7" type="noConversion"/>
  </si>
  <si>
    <t>여</t>
  </si>
  <si>
    <t>내국인</t>
  </si>
  <si>
    <t>내국인</t>
    <phoneticPr fontId="4" type="noConversion"/>
  </si>
  <si>
    <t>외국인</t>
  </si>
  <si>
    <t>외국인</t>
    <phoneticPr fontId="4" type="noConversion"/>
  </si>
  <si>
    <t>증감</t>
    <phoneticPr fontId="4" type="noConversion"/>
  </si>
  <si>
    <t>증감율</t>
  </si>
  <si>
    <t>증 감</t>
  </si>
  <si>
    <t>남</t>
    <phoneticPr fontId="4" type="noConversion"/>
  </si>
  <si>
    <t>여</t>
    <phoneticPr fontId="4" type="noConversion"/>
  </si>
  <si>
    <t>(%)</t>
  </si>
  <si>
    <t>충청남도</t>
  </si>
  <si>
    <t xml:space="preserve">천안시 </t>
  </si>
  <si>
    <t>(동남구)</t>
  </si>
  <si>
    <t>(서북구)</t>
  </si>
  <si>
    <t xml:space="preserve">공주시 </t>
  </si>
  <si>
    <t xml:space="preserve">보령시 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</si>
  <si>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</si>
  <si>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</si>
  <si>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</si>
  <si>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</si>
  <si>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</si>
  <si>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</si>
  <si>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</si>
  <si>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</si>
  <si>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</si>
  <si>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</si>
  <si>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</si>
  <si>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</si>
  <si>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2) 세대수에 외국인 제외</t>
    <phoneticPr fontId="7" type="noConversion"/>
  </si>
  <si>
    <t xml:space="preserve"> </t>
    <phoneticPr fontId="4" type="noConversion"/>
  </si>
  <si>
    <t>* 자료 : 데이터정책관</t>
    <phoneticPr fontId="4" type="noConversion"/>
  </si>
  <si>
    <t>2020년 말</t>
    <phoneticPr fontId="4" type="noConversion"/>
  </si>
  <si>
    <t>기준</t>
    <phoneticPr fontId="4" type="noConversion"/>
  </si>
  <si>
    <t>2020. 12.</t>
    <phoneticPr fontId="4" type="noConversion"/>
  </si>
  <si>
    <t>◆ 주민등록인구(외국인 포함) 및 세대(2021년 9월말 기준)</t>
    <phoneticPr fontId="4" type="noConversion"/>
  </si>
  <si>
    <t>2021년 9월말 인구(주민등록+등록외국인)</t>
    <phoneticPr fontId="4" type="noConversion"/>
  </si>
  <si>
    <t xml:space="preserve">     (2021. 9. 30. 기준 / 단위 : 명, 세대)</t>
    <phoneticPr fontId="4" type="noConversion"/>
  </si>
  <si>
    <t>2021. 9</t>
    <phoneticPr fontId="4" type="noConversion"/>
  </si>
  <si>
    <t>1) 전국인구(외국인 포함) 52,759,057명의 4.1% (2021. 9. 30)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</si>
</sst>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#,##0;\△#,##0"/>
    <numFmt numFmtId="178" formatCode="#,##0.0;\△#,##0.0"/>
    <numFmt numFmtId="179" formatCode="#,##0\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1C3D62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222222"/>
      <name val="맑은 고딕"/>
      <family val="3"/>
      <charset val="129"/>
    </font>
    <font>
      <sz val="11"/>
      <color indexed="8"/>
      <name val="맑은 고딕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76" fontId="2" fillId="4" borderId="21" xfId="0" applyNumberFormat="1" applyFont="1" applyFill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8" fillId="4" borderId="22" xfId="0" applyNumberFormat="1" applyFont="1" applyFill="1" applyBorder="1">
      <alignment vertical="center"/>
    </xf>
    <xf numFmtId="176" fontId="5" fillId="0" borderId="0" xfId="0" applyNumberFormat="1" applyFont="1">
      <alignment vertical="center"/>
    </xf>
    <xf numFmtId="0" fontId="6" fillId="3" borderId="2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77" fontId="2" fillId="0" borderId="21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6" fontId="5" fillId="5" borderId="28" xfId="1" applyNumberFormat="1" applyFont="1" applyFill="1" applyBorder="1">
      <alignment vertical="center"/>
    </xf>
    <xf numFmtId="176" fontId="5" fillId="5" borderId="25" xfId="1" applyNumberFormat="1" applyFont="1" applyFill="1" applyBorder="1">
      <alignment vertical="center"/>
    </xf>
    <xf numFmtId="176" fontId="9" fillId="5" borderId="25" xfId="0" applyNumberFormat="1" applyFont="1" applyFill="1" applyBorder="1">
      <alignment vertical="center"/>
    </xf>
    <xf numFmtId="176" fontId="8" fillId="5" borderId="22" xfId="0" applyNumberFormat="1" applyFont="1" applyFill="1" applyBorder="1">
      <alignment vertical="center"/>
    </xf>
    <xf numFmtId="179" fontId="8" fillId="5" borderId="32" xfId="24" applyNumberFormat="1" applyFont="1" applyFill="1" applyBorder="1">
      <alignment vertical="center"/>
    </xf>
    <xf numFmtId="179" fontId="8" fillId="5" borderId="31" xfId="24" applyNumberFormat="1" applyFont="1" applyFill="1" applyBorder="1">
      <alignment vertical="center"/>
    </xf>
    <xf numFmtId="179" fontId="8" fillId="4" borderId="30" xfId="24" applyNumberFormat="1" applyFont="1" applyFill="1" applyBorder="1">
      <alignment vertical="center"/>
    </xf>
    <xf numFmtId="176" fontId="2" fillId="4" borderId="21" xfId="0" applyNumberFormat="1" applyFont="1" applyFill="1" applyBorder="1">
      <alignment vertical="center"/>
    </xf>
    <xf numFmtId="3" fontId="5" fillId="0" borderId="0" xfId="0" applyNumberFormat="1" applyFont="1">
      <alignment vertical="center"/>
    </xf>
    <xf numFmtId="3" fontId="12" fillId="0" borderId="0" xfId="0" applyNumberFormat="1" applyFont="1" applyAlignment="1">
      <alignment horizontal="right" vertical="center"/>
    </xf>
    <xf numFmtId="176" fontId="2" fillId="4" borderId="15" xfId="0" applyNumberFormat="1" applyFont="1" applyFill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41" fontId="2" fillId="4" borderId="40" xfId="59" applyFont="1" applyFill="1" applyBorder="1">
      <alignment vertical="center"/>
    </xf>
    <xf numFmtId="41" fontId="2" fillId="0" borderId="42" xfId="59" applyFont="1" applyBorder="1">
      <alignment vertical="center"/>
    </xf>
    <xf numFmtId="41" fontId="2" fillId="0" borderId="41" xfId="59" applyFont="1" applyBorder="1">
      <alignment vertical="center"/>
    </xf>
    <xf numFmtId="41" fontId="5" fillId="4" borderId="43" xfId="59" applyFont="1" applyFill="1" applyBorder="1">
      <alignment vertical="center"/>
    </xf>
    <xf numFmtId="41" fontId="9" fillId="0" borderId="44" xfId="59" applyFont="1" applyBorder="1" applyAlignment="1">
      <alignment horizontal="right" vertical="center"/>
    </xf>
    <xf numFmtId="41" fontId="9" fillId="0" borderId="33" xfId="59" applyFont="1" applyBorder="1" applyAlignment="1">
      <alignment horizontal="right" vertical="center"/>
    </xf>
    <xf numFmtId="41" fontId="9" fillId="0" borderId="34" xfId="59" applyFont="1" applyBorder="1" applyAlignment="1">
      <alignment horizontal="right" vertical="center"/>
    </xf>
    <xf numFmtId="41" fontId="9" fillId="0" borderId="36" xfId="59" applyFont="1" applyBorder="1" applyAlignment="1">
      <alignment horizontal="right" vertical="center"/>
    </xf>
    <xf numFmtId="41" fontId="9" fillId="0" borderId="37" xfId="59" applyFont="1" applyBorder="1" applyAlignment="1">
      <alignment horizontal="right" vertical="center"/>
    </xf>
    <xf numFmtId="41" fontId="5" fillId="4" borderId="45" xfId="59" applyFont="1" applyFill="1" applyBorder="1">
      <alignment vertical="center"/>
    </xf>
    <xf numFmtId="179" fontId="9" fillId="4" borderId="35" xfId="24" applyNumberFormat="1" applyFont="1" applyFill="1" applyBorder="1">
      <alignment vertical="center"/>
    </xf>
    <xf numFmtId="179" fontId="9" fillId="4" borderId="30" xfId="24" applyNumberFormat="1" applyFont="1" applyFill="1" applyBorder="1">
      <alignment vertical="center"/>
    </xf>
    <xf numFmtId="179" fontId="5" fillId="5" borderId="33" xfId="24" applyNumberFormat="1" applyFont="1" applyFill="1" applyBorder="1">
      <alignment vertical="center"/>
    </xf>
    <xf numFmtId="179" fontId="5" fillId="5" borderId="34" xfId="24" applyNumberFormat="1" applyFont="1" applyFill="1" applyBorder="1">
      <alignment vertical="center"/>
    </xf>
    <xf numFmtId="179" fontId="5" fillId="0" borderId="33" xfId="30" applyNumberFormat="1" applyFont="1" applyBorder="1">
      <alignment vertical="center"/>
    </xf>
    <xf numFmtId="179" fontId="5" fillId="0" borderId="34" xfId="30" applyNumberFormat="1" applyFont="1" applyBorder="1">
      <alignment vertical="center"/>
    </xf>
    <xf numFmtId="179" fontId="5" fillId="0" borderId="33" xfId="30" applyNumberFormat="1" applyFont="1" applyBorder="1">
      <alignment vertical="center"/>
    </xf>
    <xf numFmtId="179" fontId="5" fillId="0" borderId="34" xfId="30" applyNumberFormat="1" applyFont="1" applyBorder="1">
      <alignment vertical="center"/>
    </xf>
    <xf numFmtId="179" fontId="5" fillId="0" borderId="36" xfId="30" applyNumberFormat="1" applyFont="1" applyBorder="1">
      <alignment vertical="center"/>
    </xf>
    <xf numFmtId="179" fontId="5" fillId="0" borderId="37" xfId="30" applyNumberFormat="1" applyFont="1" applyBorder="1">
      <alignment vertical="center"/>
    </xf>
    <xf numFmtId="179" fontId="9" fillId="4" borderId="38" xfId="24" applyNumberFormat="1" applyFont="1" applyFill="1" applyBorder="1">
      <alignment vertical="center"/>
    </xf>
    <xf numFmtId="179" fontId="5" fillId="4" borderId="38" xfId="30" applyNumberFormat="1" applyFont="1" applyFill="1" applyBorder="1">
      <alignment vertical="center"/>
    </xf>
    <xf numFmtId="179" fontId="5" fillId="4" borderId="38" xfId="30" applyNumberFormat="1" applyFont="1" applyFill="1" applyBorder="1">
      <alignment vertical="center"/>
    </xf>
    <xf numFmtId="179" fontId="5" fillId="4" borderId="39" xfId="30" applyNumberFormat="1" applyFont="1" applyFill="1" applyBorder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176" fontId="2" fillId="6" borderId="21" xfId="0" applyNumberFormat="1" applyFont="1" applyFill="1" applyBorder="1">
      <alignment vertical="center"/>
    </xf>
    <xf numFmtId="176" fontId="5" fillId="6" borderId="24" xfId="0" applyNumberFormat="1" applyFont="1" applyFill="1" applyBorder="1">
      <alignment vertical="center"/>
    </xf>
    <xf numFmtId="176" fontId="5" fillId="6" borderId="27" xfId="0" applyNumberFormat="1" applyFont="1" applyFill="1" applyBorder="1">
      <alignment vertical="center"/>
    </xf>
  </cellXfs>
  <cellStyles count="62">
    <cellStyle name="백분율 2" xfId="2"/>
    <cellStyle name="쉼표 [0]" xfId="59" builtinId="6"/>
    <cellStyle name="쉼표 [0] 2" xfId="3"/>
    <cellStyle name="쉼표 [0] 2 2" xfId="58"/>
    <cellStyle name="쉼표 [0] 2 3" xfId="61"/>
    <cellStyle name="표준" xfId="0" builtinId="0"/>
    <cellStyle name="표준 10" xfId="4"/>
    <cellStyle name="표준 10 2" xfId="5"/>
    <cellStyle name="표준 10 2 2" xfId="6"/>
    <cellStyle name="표준 10 3" xfId="7"/>
    <cellStyle name="표준 11" xfId="8"/>
    <cellStyle name="표준 11 2" xfId="9"/>
    <cellStyle name="표준 12" xfId="10"/>
    <cellStyle name="표준 12 2" xfId="11"/>
    <cellStyle name="표준 13" xfId="12"/>
    <cellStyle name="표준 13 2" xfId="13"/>
    <cellStyle name="표준 14" xfId="14"/>
    <cellStyle name="표준 14 2" xfId="15"/>
    <cellStyle name="표준 15" xfId="16"/>
    <cellStyle name="표준 15 2" xfId="17"/>
    <cellStyle name="표준 16" xfId="18"/>
    <cellStyle name="표준 16 2" xfId="19"/>
    <cellStyle name="표준 17" xfId="20"/>
    <cellStyle name="표준 17 2" xfId="21"/>
    <cellStyle name="표준 18" xfId="22"/>
    <cellStyle name="표준 19" xfId="23"/>
    <cellStyle name="표준 2" xfId="24"/>
    <cellStyle name="표준 2 2" xfId="25"/>
    <cellStyle name="표준 2 2 2" xfId="26"/>
    <cellStyle name="표준 2 3" xfId="27"/>
    <cellStyle name="표준 20" xfId="28"/>
    <cellStyle name="표준 21" xfId="29"/>
    <cellStyle name="표준 22" xfId="30"/>
    <cellStyle name="표준 3" xfId="31"/>
    <cellStyle name="표준 3 2" xfId="32"/>
    <cellStyle name="표준 3 2 2" xfId="33"/>
    <cellStyle name="표준 3 3" xfId="34"/>
    <cellStyle name="표준 3 4" xfId="60"/>
    <cellStyle name="표준 4" xfId="1"/>
    <cellStyle name="표준 4 2" xfId="35"/>
    <cellStyle name="표준 4 2 2" xfId="36"/>
    <cellStyle name="표준 4 3" xfId="37"/>
    <cellStyle name="표준 5" xfId="38"/>
    <cellStyle name="표준 5 2" xfId="39"/>
    <cellStyle name="표준 5 2 2" xfId="40"/>
    <cellStyle name="표준 5 3" xfId="41"/>
    <cellStyle name="표준 6" xfId="42"/>
    <cellStyle name="표준 6 2" xfId="43"/>
    <cellStyle name="표준 6 2 2" xfId="44"/>
    <cellStyle name="표준 6 3" xfId="45"/>
    <cellStyle name="표준 7" xfId="46"/>
    <cellStyle name="표준 7 2" xfId="47"/>
    <cellStyle name="표준 7 2 2" xfId="48"/>
    <cellStyle name="표준 7 3" xfId="49"/>
    <cellStyle name="표준 8" xfId="50"/>
    <cellStyle name="표준 8 2" xfId="51"/>
    <cellStyle name="표준 8 2 2" xfId="52"/>
    <cellStyle name="표준 8 3" xfId="53"/>
    <cellStyle name="표준 9" xfId="54"/>
    <cellStyle name="표준 9 2" xfId="55"/>
    <cellStyle name="표준 9 2 2" xfId="56"/>
    <cellStyle name="표준 9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RowHeight="13.5" x14ac:dyDescent="0.3"/>
  <cols>
    <col min="1" max="1" width="9" style="2"/>
    <col min="2" max="2" width="11.875" style="2" customWidth="1"/>
    <col min="3" max="4" width="10.25" style="2" customWidth="1"/>
    <col min="5" max="5" width="11.875" style="2" customWidth="1"/>
    <col min="6" max="6" width="10.375" style="2" customWidth="1"/>
    <col min="7" max="8" width="10.25" style="2" customWidth="1"/>
    <col min="9" max="11" width="9.25" style="2" customWidth="1"/>
    <col min="12" max="12" width="10.375" style="2" customWidth="1"/>
    <col min="13" max="13" width="8.375" style="2" customWidth="1"/>
    <col min="14" max="14" width="9.625" style="2" customWidth="1"/>
    <col min="15" max="15" width="11.5" style="2" customWidth="1"/>
    <col min="16" max="17" width="9.25" style="2" customWidth="1"/>
    <col min="18" max="18" width="9" style="2" customWidth="1"/>
    <col min="19" max="16384" width="9" style="2"/>
  </cols>
  <sheetData>
    <row r="1" spans="1:18" x14ac:dyDescent="0.3">
      <c r="A1" s="1" t="s">
        <v>41</v>
      </c>
    </row>
    <row r="2" spans="1:18" ht="14.25" thickBot="1" x14ac:dyDescent="0.35">
      <c r="N2" s="2" t="s">
        <v>43</v>
      </c>
    </row>
    <row r="3" spans="1:18" ht="15" customHeight="1" thickBot="1" x14ac:dyDescent="0.35">
      <c r="A3" s="78" t="s">
        <v>0</v>
      </c>
      <c r="B3" s="3" t="s">
        <v>38</v>
      </c>
      <c r="C3" s="83" t="s">
        <v>42</v>
      </c>
      <c r="D3" s="84"/>
      <c r="E3" s="84"/>
      <c r="F3" s="84"/>
      <c r="G3" s="84"/>
      <c r="H3" s="84"/>
      <c r="I3" s="84"/>
      <c r="J3" s="84"/>
      <c r="K3" s="84"/>
      <c r="L3" s="84"/>
      <c r="M3" s="85"/>
      <c r="N3" s="69" t="s">
        <v>1</v>
      </c>
      <c r="O3" s="70"/>
      <c r="P3" s="70"/>
      <c r="Q3" s="71"/>
    </row>
    <row r="4" spans="1:18" ht="15" customHeight="1" thickBot="1" x14ac:dyDescent="0.35">
      <c r="A4" s="82"/>
      <c r="B4" s="4" t="s">
        <v>39</v>
      </c>
      <c r="C4" s="88" t="s">
        <v>2</v>
      </c>
      <c r="D4" s="69" t="s">
        <v>3</v>
      </c>
      <c r="E4" s="71"/>
      <c r="F4" s="69" t="s">
        <v>4</v>
      </c>
      <c r="G4" s="70"/>
      <c r="H4" s="70"/>
      <c r="I4" s="70"/>
      <c r="J4" s="70"/>
      <c r="K4" s="70"/>
      <c r="L4" s="70"/>
      <c r="M4" s="71"/>
      <c r="N4" s="73" t="s">
        <v>40</v>
      </c>
      <c r="O4" s="92" t="s">
        <v>44</v>
      </c>
      <c r="P4" s="86"/>
      <c r="Q4" s="87"/>
    </row>
    <row r="5" spans="1:18" ht="15" customHeight="1" x14ac:dyDescent="0.3">
      <c r="A5" s="82"/>
      <c r="B5" s="5"/>
      <c r="C5" s="89"/>
      <c r="D5" s="73" t="s">
        <v>5</v>
      </c>
      <c r="E5" s="91" t="s">
        <v>6</v>
      </c>
      <c r="F5" s="77" t="s">
        <v>7</v>
      </c>
      <c r="G5" s="6" t="s">
        <v>8</v>
      </c>
      <c r="H5" s="7" t="s">
        <v>8</v>
      </c>
      <c r="I5" s="78" t="s">
        <v>9</v>
      </c>
      <c r="J5" s="6" t="s">
        <v>10</v>
      </c>
      <c r="K5" s="7" t="s">
        <v>10</v>
      </c>
      <c r="L5" s="78" t="s">
        <v>11</v>
      </c>
      <c r="M5" s="8" t="s">
        <v>12</v>
      </c>
      <c r="N5" s="73"/>
      <c r="O5" s="93"/>
      <c r="P5" s="72" t="s">
        <v>13</v>
      </c>
      <c r="Q5" s="9" t="s">
        <v>12</v>
      </c>
    </row>
    <row r="6" spans="1:18" ht="15" customHeight="1" thickBot="1" x14ac:dyDescent="0.35">
      <c r="A6" s="79"/>
      <c r="B6" s="10"/>
      <c r="C6" s="90"/>
      <c r="D6" s="74"/>
      <c r="E6" s="76"/>
      <c r="F6" s="74"/>
      <c r="G6" s="11" t="s">
        <v>14</v>
      </c>
      <c r="H6" s="12" t="s">
        <v>15</v>
      </c>
      <c r="I6" s="79"/>
      <c r="J6" s="11" t="s">
        <v>14</v>
      </c>
      <c r="K6" s="12" t="s">
        <v>15</v>
      </c>
      <c r="L6" s="79"/>
      <c r="M6" s="13" t="s">
        <v>16</v>
      </c>
      <c r="N6" s="74"/>
      <c r="O6" s="94"/>
      <c r="P6" s="74"/>
      <c r="Q6" s="13" t="s">
        <v>16</v>
      </c>
    </row>
    <row r="7" spans="1:18" ht="15" customHeight="1" x14ac:dyDescent="0.3">
      <c r="A7" s="14" t="s">
        <v>17</v>
      </c>
      <c r="B7" s="95">
        <v>2185575</v>
      </c>
      <c r="C7" s="15">
        <f>(D7+E7)</f>
        <v>2180334</v>
      </c>
      <c r="D7" s="16">
        <f>(G7+J7)</f>
        <v>1119672</v>
      </c>
      <c r="E7" s="17">
        <f>(H7+K7)</f>
        <v>1060662</v>
      </c>
      <c r="F7" s="38">
        <f>SUM(G7:H7)</f>
        <v>2118098</v>
      </c>
      <c r="G7" s="37">
        <f t="shared" ref="G7:K7" si="0">SUM(G8,G11:G24)</f>
        <v>1082596</v>
      </c>
      <c r="H7" s="36">
        <f t="shared" si="0"/>
        <v>1035502</v>
      </c>
      <c r="I7" s="45">
        <f>SUM(I8,I11:I24)</f>
        <v>62236</v>
      </c>
      <c r="J7" s="46">
        <f>SUM(J8,J11:J24)</f>
        <v>37076</v>
      </c>
      <c r="K7" s="47">
        <f t="shared" si="0"/>
        <v>25160</v>
      </c>
      <c r="L7" s="23">
        <f t="shared" ref="L7:L24" si="1">C7-B7</f>
        <v>-5241</v>
      </c>
      <c r="M7" s="26">
        <f t="shared" ref="M7:M24" si="2">L7/B7*100</f>
        <v>-0.23979959507223497</v>
      </c>
      <c r="N7" s="35">
        <f>SUM(N8,N11:N24)</f>
        <v>983153</v>
      </c>
      <c r="O7" s="18">
        <f>SUM(O8,O11:O24)</f>
        <v>997516</v>
      </c>
      <c r="P7" s="29">
        <f t="shared" ref="P7:P24" si="3">O7-N7</f>
        <v>14363</v>
      </c>
      <c r="Q7" s="26">
        <f t="shared" ref="Q7:Q24" si="4">P7/N7*100</f>
        <v>1.46091198419778</v>
      </c>
      <c r="R7" s="19"/>
    </row>
    <row r="8" spans="1:18" ht="15" customHeight="1" x14ac:dyDescent="0.3">
      <c r="A8" s="20" t="s">
        <v>18</v>
      </c>
      <c r="B8" s="96">
        <v>676996</v>
      </c>
      <c r="C8" s="39">
        <f t="shared" ref="C8:C24" si="5">(D8+E8)</f>
        <v>675352</v>
      </c>
      <c r="D8" s="16">
        <f t="shared" ref="D8:D24" si="6">(G8+J8)</f>
        <v>346047</v>
      </c>
      <c r="E8" s="17">
        <f t="shared" ref="E8:E24" si="7">(H8+K8)</f>
        <v>329305</v>
      </c>
      <c r="F8" s="56">
        <f t="shared" ref="F8:F24" si="8">SUM(G8:H8)</f>
        <v>657703</v>
      </c>
      <c r="G8" s="57">
        <v>336088</v>
      </c>
      <c r="H8" s="58">
        <v>321615</v>
      </c>
      <c r="I8" s="48">
        <f>SUM(J8:K8)</f>
        <v>17649</v>
      </c>
      <c r="J8" s="49">
        <v>9959</v>
      </c>
      <c r="K8" s="49">
        <v>7690</v>
      </c>
      <c r="L8" s="24">
        <f t="shared" si="1"/>
        <v>-1644</v>
      </c>
      <c r="M8" s="27">
        <f t="shared" si="2"/>
        <v>-0.24283747614461532</v>
      </c>
      <c r="N8" s="34">
        <v>291425</v>
      </c>
      <c r="O8" s="65">
        <v>296410</v>
      </c>
      <c r="P8" s="30">
        <f t="shared" si="3"/>
        <v>4985</v>
      </c>
      <c r="Q8" s="27">
        <f t="shared" si="4"/>
        <v>1.7105601784335591</v>
      </c>
      <c r="R8" s="19"/>
    </row>
    <row r="9" spans="1:18" ht="15" customHeight="1" x14ac:dyDescent="0.3">
      <c r="A9" s="21" t="s">
        <v>19</v>
      </c>
      <c r="B9" s="96">
        <v>265917</v>
      </c>
      <c r="C9" s="39">
        <f t="shared" si="5"/>
        <v>263041</v>
      </c>
      <c r="D9" s="16">
        <f t="shared" si="6"/>
        <v>133744</v>
      </c>
      <c r="E9" s="17">
        <f t="shared" si="7"/>
        <v>129297</v>
      </c>
      <c r="F9" s="56">
        <f t="shared" si="8"/>
        <v>255494</v>
      </c>
      <c r="G9" s="59">
        <v>129472</v>
      </c>
      <c r="H9" s="60">
        <v>126022</v>
      </c>
      <c r="I9" s="48">
        <f t="shared" ref="I9:I24" si="9">SUM(J9:K9)</f>
        <v>7547</v>
      </c>
      <c r="J9" s="50">
        <v>4272</v>
      </c>
      <c r="K9" s="51">
        <v>3275</v>
      </c>
      <c r="L9" s="24">
        <f t="shared" si="1"/>
        <v>-2876</v>
      </c>
      <c r="M9" s="27">
        <f t="shared" si="2"/>
        <v>-1.0815404806763014</v>
      </c>
      <c r="N9" s="33">
        <v>115586</v>
      </c>
      <c r="O9" s="66">
        <v>116566</v>
      </c>
      <c r="P9" s="30">
        <f t="shared" si="3"/>
        <v>980</v>
      </c>
      <c r="Q9" s="27">
        <f t="shared" si="4"/>
        <v>0.84785354627723086</v>
      </c>
      <c r="R9" s="19"/>
    </row>
    <row r="10" spans="1:18" ht="15" customHeight="1" x14ac:dyDescent="0.3">
      <c r="A10" s="21" t="s">
        <v>20</v>
      </c>
      <c r="B10" s="96">
        <v>411079</v>
      </c>
      <c r="C10" s="39">
        <f t="shared" si="5"/>
        <v>412311</v>
      </c>
      <c r="D10" s="16">
        <f t="shared" si="6"/>
        <v>212303</v>
      </c>
      <c r="E10" s="17">
        <f t="shared" si="7"/>
        <v>200008</v>
      </c>
      <c r="F10" s="56">
        <f t="shared" si="8"/>
        <v>402209</v>
      </c>
      <c r="G10" s="59">
        <v>206616</v>
      </c>
      <c r="H10" s="60">
        <v>195593</v>
      </c>
      <c r="I10" s="48">
        <f t="shared" si="9"/>
        <v>10102</v>
      </c>
      <c r="J10" s="50">
        <v>5687</v>
      </c>
      <c r="K10" s="51">
        <v>4415</v>
      </c>
      <c r="L10" s="24">
        <f t="shared" si="1"/>
        <v>1232</v>
      </c>
      <c r="M10" s="27">
        <f t="shared" si="2"/>
        <v>0.29969908460417582</v>
      </c>
      <c r="N10" s="33">
        <v>175839</v>
      </c>
      <c r="O10" s="66">
        <v>179844</v>
      </c>
      <c r="P10" s="30">
        <f t="shared" si="3"/>
        <v>4005</v>
      </c>
      <c r="Q10" s="27">
        <f t="shared" si="4"/>
        <v>2.2776517154897378</v>
      </c>
      <c r="R10" s="19"/>
    </row>
    <row r="11" spans="1:18" ht="15" customHeight="1" x14ac:dyDescent="0.3">
      <c r="A11" s="20" t="s">
        <v>21</v>
      </c>
      <c r="B11" s="96">
        <v>106536</v>
      </c>
      <c r="C11" s="39">
        <f t="shared" si="5"/>
        <v>105266</v>
      </c>
      <c r="D11" s="16">
        <f t="shared" si="6"/>
        <v>52652</v>
      </c>
      <c r="E11" s="17">
        <f t="shared" si="7"/>
        <v>52614</v>
      </c>
      <c r="F11" s="56">
        <f t="shared" si="8"/>
        <v>103329</v>
      </c>
      <c r="G11" s="59">
        <v>51631</v>
      </c>
      <c r="H11" s="60">
        <v>51698</v>
      </c>
      <c r="I11" s="48">
        <f t="shared" si="9"/>
        <v>1937</v>
      </c>
      <c r="J11" s="50">
        <v>1021</v>
      </c>
      <c r="K11" s="51">
        <v>916</v>
      </c>
      <c r="L11" s="24">
        <f t="shared" si="1"/>
        <v>-1270</v>
      </c>
      <c r="M11" s="27">
        <f t="shared" si="2"/>
        <v>-1.19208530449801</v>
      </c>
      <c r="N11" s="33">
        <v>50966</v>
      </c>
      <c r="O11" s="66">
        <v>51353</v>
      </c>
      <c r="P11" s="30">
        <f t="shared" si="3"/>
        <v>387</v>
      </c>
      <c r="Q11" s="27">
        <f t="shared" si="4"/>
        <v>0.7593297492445944</v>
      </c>
      <c r="R11" s="19"/>
    </row>
    <row r="12" spans="1:18" ht="15" customHeight="1" x14ac:dyDescent="0.3">
      <c r="A12" s="20" t="s">
        <v>22</v>
      </c>
      <c r="B12" s="96">
        <v>103088</v>
      </c>
      <c r="C12" s="39">
        <f t="shared" si="5"/>
        <v>101560</v>
      </c>
      <c r="D12" s="16">
        <f t="shared" si="6"/>
        <v>52304</v>
      </c>
      <c r="E12" s="17">
        <f t="shared" si="7"/>
        <v>49256</v>
      </c>
      <c r="F12" s="56">
        <f t="shared" si="8"/>
        <v>98620</v>
      </c>
      <c r="G12" s="59">
        <v>50024</v>
      </c>
      <c r="H12" s="60">
        <v>48596</v>
      </c>
      <c r="I12" s="48">
        <f t="shared" si="9"/>
        <v>2940</v>
      </c>
      <c r="J12" s="50">
        <v>2280</v>
      </c>
      <c r="K12" s="51">
        <v>660</v>
      </c>
      <c r="L12" s="24">
        <f t="shared" si="1"/>
        <v>-1528</v>
      </c>
      <c r="M12" s="27">
        <f t="shared" si="2"/>
        <v>-1.4822287754151793</v>
      </c>
      <c r="N12" s="33">
        <v>49361</v>
      </c>
      <c r="O12" s="66">
        <v>49331</v>
      </c>
      <c r="P12" s="30">
        <f t="shared" si="3"/>
        <v>-30</v>
      </c>
      <c r="Q12" s="27">
        <f t="shared" si="4"/>
        <v>-6.0776726565507179E-2</v>
      </c>
      <c r="R12" s="19"/>
    </row>
    <row r="13" spans="1:18" ht="15" customHeight="1" x14ac:dyDescent="0.3">
      <c r="A13" s="20" t="s">
        <v>23</v>
      </c>
      <c r="B13" s="96">
        <v>333101</v>
      </c>
      <c r="C13" s="39">
        <f t="shared" si="5"/>
        <v>339163</v>
      </c>
      <c r="D13" s="16">
        <f t="shared" si="6"/>
        <v>177538</v>
      </c>
      <c r="E13" s="17">
        <f t="shared" si="7"/>
        <v>161625</v>
      </c>
      <c r="F13" s="56">
        <f t="shared" si="8"/>
        <v>322893</v>
      </c>
      <c r="G13" s="59">
        <v>167891</v>
      </c>
      <c r="H13" s="60">
        <v>155002</v>
      </c>
      <c r="I13" s="48">
        <f t="shared" si="9"/>
        <v>16270</v>
      </c>
      <c r="J13" s="50">
        <v>9647</v>
      </c>
      <c r="K13" s="51">
        <v>6623</v>
      </c>
      <c r="L13" s="24">
        <f t="shared" si="1"/>
        <v>6062</v>
      </c>
      <c r="M13" s="27">
        <f t="shared" si="2"/>
        <v>1.8198684483084711</v>
      </c>
      <c r="N13" s="33">
        <v>139580</v>
      </c>
      <c r="O13" s="66">
        <v>144786</v>
      </c>
      <c r="P13" s="30">
        <f t="shared" si="3"/>
        <v>5206</v>
      </c>
      <c r="Q13" s="27">
        <f t="shared" si="4"/>
        <v>3.7297607107035393</v>
      </c>
      <c r="R13" s="19"/>
    </row>
    <row r="14" spans="1:18" ht="15" customHeight="1" x14ac:dyDescent="0.3">
      <c r="A14" s="20" t="s">
        <v>24</v>
      </c>
      <c r="B14" s="96">
        <v>179669</v>
      </c>
      <c r="C14" s="39">
        <f t="shared" si="5"/>
        <v>180334</v>
      </c>
      <c r="D14" s="16">
        <f t="shared" si="6"/>
        <v>94103</v>
      </c>
      <c r="E14" s="17">
        <f t="shared" si="7"/>
        <v>86231</v>
      </c>
      <c r="F14" s="56">
        <f t="shared" si="8"/>
        <v>176491</v>
      </c>
      <c r="G14" s="59">
        <v>92022</v>
      </c>
      <c r="H14" s="60">
        <v>84469</v>
      </c>
      <c r="I14" s="48">
        <f t="shared" si="9"/>
        <v>3843</v>
      </c>
      <c r="J14" s="50">
        <v>2081</v>
      </c>
      <c r="K14" s="51">
        <v>1762</v>
      </c>
      <c r="L14" s="24">
        <f t="shared" si="1"/>
        <v>665</v>
      </c>
      <c r="M14" s="27">
        <f t="shared" si="2"/>
        <v>0.37012506331086609</v>
      </c>
      <c r="N14" s="33">
        <v>79103</v>
      </c>
      <c r="O14" s="66">
        <v>81029</v>
      </c>
      <c r="P14" s="30">
        <f t="shared" si="3"/>
        <v>1926</v>
      </c>
      <c r="Q14" s="27">
        <f t="shared" si="4"/>
        <v>2.434800197211231</v>
      </c>
      <c r="R14" s="19"/>
    </row>
    <row r="15" spans="1:18" ht="15" customHeight="1" x14ac:dyDescent="0.3">
      <c r="A15" s="20" t="s">
        <v>25</v>
      </c>
      <c r="B15" s="96">
        <v>120540</v>
      </c>
      <c r="C15" s="39">
        <f t="shared" si="5"/>
        <v>118601</v>
      </c>
      <c r="D15" s="16">
        <f t="shared" si="6"/>
        <v>59365</v>
      </c>
      <c r="E15" s="17">
        <f t="shared" si="7"/>
        <v>59236</v>
      </c>
      <c r="F15" s="56">
        <f t="shared" si="8"/>
        <v>114942</v>
      </c>
      <c r="G15" s="59">
        <v>57426</v>
      </c>
      <c r="H15" s="60">
        <v>57516</v>
      </c>
      <c r="I15" s="48">
        <f t="shared" si="9"/>
        <v>3659</v>
      </c>
      <c r="J15" s="50">
        <v>1939</v>
      </c>
      <c r="K15" s="51">
        <v>1720</v>
      </c>
      <c r="L15" s="24">
        <f t="shared" si="1"/>
        <v>-1939</v>
      </c>
      <c r="M15" s="27">
        <f t="shared" si="2"/>
        <v>-1.6085946573751453</v>
      </c>
      <c r="N15" s="33">
        <v>57826</v>
      </c>
      <c r="O15" s="66">
        <v>57957</v>
      </c>
      <c r="P15" s="30">
        <f t="shared" si="3"/>
        <v>131</v>
      </c>
      <c r="Q15" s="27">
        <f t="shared" si="4"/>
        <v>0.22654169404766022</v>
      </c>
      <c r="R15" s="19"/>
    </row>
    <row r="16" spans="1:18" ht="15" customHeight="1" x14ac:dyDescent="0.3">
      <c r="A16" s="20" t="s">
        <v>26</v>
      </c>
      <c r="B16" s="96">
        <v>43031</v>
      </c>
      <c r="C16" s="39">
        <f t="shared" si="5"/>
        <v>43390</v>
      </c>
      <c r="D16" s="16">
        <f t="shared" si="6"/>
        <v>21591</v>
      </c>
      <c r="E16" s="17">
        <f t="shared" si="7"/>
        <v>21799</v>
      </c>
      <c r="F16" s="56">
        <f t="shared" si="8"/>
        <v>43191</v>
      </c>
      <c r="G16" s="59">
        <v>21492</v>
      </c>
      <c r="H16" s="60">
        <v>21699</v>
      </c>
      <c r="I16" s="48">
        <f t="shared" si="9"/>
        <v>199</v>
      </c>
      <c r="J16" s="50">
        <v>99</v>
      </c>
      <c r="K16" s="51">
        <v>100</v>
      </c>
      <c r="L16" s="24">
        <f t="shared" si="1"/>
        <v>359</v>
      </c>
      <c r="M16" s="27">
        <f t="shared" si="2"/>
        <v>0.83428226162533992</v>
      </c>
      <c r="N16" s="33">
        <v>16531</v>
      </c>
      <c r="O16" s="66">
        <v>16932</v>
      </c>
      <c r="P16" s="30">
        <f t="shared" si="3"/>
        <v>401</v>
      </c>
      <c r="Q16" s="27">
        <f t="shared" si="4"/>
        <v>2.4257455689310992</v>
      </c>
      <c r="R16" s="19"/>
    </row>
    <row r="17" spans="1:18" ht="15" customHeight="1" x14ac:dyDescent="0.3">
      <c r="A17" s="20" t="s">
        <v>27</v>
      </c>
      <c r="B17" s="96">
        <v>171699</v>
      </c>
      <c r="C17" s="39">
        <f t="shared" si="5"/>
        <v>171860</v>
      </c>
      <c r="D17" s="16">
        <f t="shared" si="6"/>
        <v>91946</v>
      </c>
      <c r="E17" s="17">
        <f t="shared" si="7"/>
        <v>79914</v>
      </c>
      <c r="F17" s="56">
        <f t="shared" si="8"/>
        <v>166714</v>
      </c>
      <c r="G17" s="59">
        <v>88678</v>
      </c>
      <c r="H17" s="60">
        <v>78036</v>
      </c>
      <c r="I17" s="48">
        <f t="shared" si="9"/>
        <v>5146</v>
      </c>
      <c r="J17" s="50">
        <v>3268</v>
      </c>
      <c r="K17" s="51">
        <v>1878</v>
      </c>
      <c r="L17" s="24">
        <f t="shared" si="1"/>
        <v>161</v>
      </c>
      <c r="M17" s="27">
        <f t="shared" si="2"/>
        <v>9.3768746469111638E-2</v>
      </c>
      <c r="N17" s="33">
        <v>77661</v>
      </c>
      <c r="O17" s="66">
        <v>79070</v>
      </c>
      <c r="P17" s="30">
        <f t="shared" si="3"/>
        <v>1409</v>
      </c>
      <c r="Q17" s="27">
        <f t="shared" si="4"/>
        <v>1.814295463617517</v>
      </c>
      <c r="R17" s="19"/>
    </row>
    <row r="18" spans="1:18" ht="15" customHeight="1" x14ac:dyDescent="0.3">
      <c r="A18" s="20" t="s">
        <v>28</v>
      </c>
      <c r="B18" s="96">
        <v>53561</v>
      </c>
      <c r="C18" s="39">
        <f t="shared" si="5"/>
        <v>52587</v>
      </c>
      <c r="D18" s="16">
        <f t="shared" si="6"/>
        <v>26600</v>
      </c>
      <c r="E18" s="17">
        <f t="shared" si="7"/>
        <v>25987</v>
      </c>
      <c r="F18" s="56">
        <f t="shared" si="8"/>
        <v>50629</v>
      </c>
      <c r="G18" s="61">
        <v>25563</v>
      </c>
      <c r="H18" s="62">
        <v>25066</v>
      </c>
      <c r="I18" s="48">
        <f t="shared" si="9"/>
        <v>1958</v>
      </c>
      <c r="J18" s="50">
        <v>1037</v>
      </c>
      <c r="K18" s="51">
        <v>921</v>
      </c>
      <c r="L18" s="24">
        <f t="shared" si="1"/>
        <v>-974</v>
      </c>
      <c r="M18" s="27">
        <f t="shared" si="2"/>
        <v>-1.8184873322006683</v>
      </c>
      <c r="N18" s="33">
        <v>25897</v>
      </c>
      <c r="O18" s="67">
        <v>25859</v>
      </c>
      <c r="P18" s="30">
        <f t="shared" si="3"/>
        <v>-38</v>
      </c>
      <c r="Q18" s="27">
        <f t="shared" si="4"/>
        <v>-0.1467351430667645</v>
      </c>
      <c r="R18" s="19"/>
    </row>
    <row r="19" spans="1:18" ht="15" customHeight="1" x14ac:dyDescent="0.3">
      <c r="A19" s="20" t="s">
        <v>29</v>
      </c>
      <c r="B19" s="96">
        <v>66472</v>
      </c>
      <c r="C19" s="39">
        <f>(D19+E19)</f>
        <v>65140</v>
      </c>
      <c r="D19" s="16">
        <f t="shared" si="6"/>
        <v>32412</v>
      </c>
      <c r="E19" s="17">
        <f t="shared" si="7"/>
        <v>32728</v>
      </c>
      <c r="F19" s="56">
        <f t="shared" si="8"/>
        <v>64036</v>
      </c>
      <c r="G19" s="61">
        <v>31820</v>
      </c>
      <c r="H19" s="62">
        <v>32216</v>
      </c>
      <c r="I19" s="48">
        <f t="shared" si="9"/>
        <v>1104</v>
      </c>
      <c r="J19" s="50">
        <v>592</v>
      </c>
      <c r="K19" s="51">
        <v>512</v>
      </c>
      <c r="L19" s="24">
        <f t="shared" si="1"/>
        <v>-1332</v>
      </c>
      <c r="M19" s="27">
        <f t="shared" si="2"/>
        <v>-2.0038512456372608</v>
      </c>
      <c r="N19" s="33">
        <v>33562</v>
      </c>
      <c r="O19" s="67">
        <v>33264</v>
      </c>
      <c r="P19" s="30">
        <f t="shared" si="3"/>
        <v>-298</v>
      </c>
      <c r="Q19" s="27">
        <f t="shared" si="4"/>
        <v>-0.88790894463977121</v>
      </c>
      <c r="R19" s="19"/>
    </row>
    <row r="20" spans="1:18" ht="15" customHeight="1" x14ac:dyDescent="0.3">
      <c r="A20" s="20" t="s">
        <v>30</v>
      </c>
      <c r="B20" s="96">
        <v>53143</v>
      </c>
      <c r="C20" s="39">
        <f t="shared" si="5"/>
        <v>52268</v>
      </c>
      <c r="D20" s="16">
        <f t="shared" si="6"/>
        <v>26155</v>
      </c>
      <c r="E20" s="17">
        <f t="shared" si="7"/>
        <v>26113</v>
      </c>
      <c r="F20" s="56">
        <f t="shared" si="8"/>
        <v>50968</v>
      </c>
      <c r="G20" s="61">
        <v>25168</v>
      </c>
      <c r="H20" s="62">
        <v>25800</v>
      </c>
      <c r="I20" s="48">
        <f t="shared" si="9"/>
        <v>1300</v>
      </c>
      <c r="J20" s="50">
        <v>987</v>
      </c>
      <c r="K20" s="51">
        <v>313</v>
      </c>
      <c r="L20" s="24">
        <f t="shared" si="1"/>
        <v>-875</v>
      </c>
      <c r="M20" s="27">
        <f t="shared" si="2"/>
        <v>-1.6465009502662626</v>
      </c>
      <c r="N20" s="33">
        <v>26794</v>
      </c>
      <c r="O20" s="67">
        <v>26668</v>
      </c>
      <c r="P20" s="30">
        <f t="shared" si="3"/>
        <v>-126</v>
      </c>
      <c r="Q20" s="27">
        <f t="shared" si="4"/>
        <v>-0.47025453459729794</v>
      </c>
      <c r="R20" s="19"/>
    </row>
    <row r="21" spans="1:18" ht="15" customHeight="1" x14ac:dyDescent="0.3">
      <c r="A21" s="20" t="s">
        <v>31</v>
      </c>
      <c r="B21" s="96">
        <v>31571</v>
      </c>
      <c r="C21" s="39">
        <f t="shared" si="5"/>
        <v>30972</v>
      </c>
      <c r="D21" s="16">
        <f t="shared" si="6"/>
        <v>15757</v>
      </c>
      <c r="E21" s="17">
        <f t="shared" si="7"/>
        <v>15215</v>
      </c>
      <c r="F21" s="56">
        <f t="shared" si="8"/>
        <v>30359</v>
      </c>
      <c r="G21" s="61">
        <v>15434</v>
      </c>
      <c r="H21" s="62">
        <v>14925</v>
      </c>
      <c r="I21" s="48">
        <f t="shared" si="9"/>
        <v>613</v>
      </c>
      <c r="J21" s="50">
        <v>323</v>
      </c>
      <c r="K21" s="51">
        <v>290</v>
      </c>
      <c r="L21" s="24">
        <f t="shared" si="1"/>
        <v>-599</v>
      </c>
      <c r="M21" s="27">
        <f t="shared" si="2"/>
        <v>-1.8973108232238447</v>
      </c>
      <c r="N21" s="33">
        <v>16378</v>
      </c>
      <c r="O21" s="67">
        <v>16312</v>
      </c>
      <c r="P21" s="30">
        <f t="shared" si="3"/>
        <v>-66</v>
      </c>
      <c r="Q21" s="27">
        <f t="shared" si="4"/>
        <v>-0.40297960678959582</v>
      </c>
      <c r="R21" s="19"/>
    </row>
    <row r="22" spans="1:18" ht="15" customHeight="1" x14ac:dyDescent="0.3">
      <c r="A22" s="20" t="s">
        <v>32</v>
      </c>
      <c r="B22" s="96">
        <v>102458</v>
      </c>
      <c r="C22" s="39">
        <f t="shared" si="5"/>
        <v>101640</v>
      </c>
      <c r="D22" s="16">
        <f t="shared" si="6"/>
        <v>50968</v>
      </c>
      <c r="E22" s="17">
        <f t="shared" si="7"/>
        <v>50672</v>
      </c>
      <c r="F22" s="56">
        <f t="shared" si="8"/>
        <v>99399</v>
      </c>
      <c r="G22" s="61">
        <v>49496</v>
      </c>
      <c r="H22" s="62">
        <v>49903</v>
      </c>
      <c r="I22" s="48">
        <f t="shared" si="9"/>
        <v>2241</v>
      </c>
      <c r="J22" s="50">
        <v>1472</v>
      </c>
      <c r="K22" s="51">
        <v>769</v>
      </c>
      <c r="L22" s="24">
        <f t="shared" si="1"/>
        <v>-818</v>
      </c>
      <c r="M22" s="27">
        <f t="shared" si="2"/>
        <v>-0.79837591988912526</v>
      </c>
      <c r="N22" s="33">
        <v>46588</v>
      </c>
      <c r="O22" s="67">
        <v>46648</v>
      </c>
      <c r="P22" s="30">
        <f t="shared" si="3"/>
        <v>60</v>
      </c>
      <c r="Q22" s="27">
        <f t="shared" si="4"/>
        <v>0.12878852923499615</v>
      </c>
      <c r="R22" s="19"/>
    </row>
    <row r="23" spans="1:18" ht="15" customHeight="1" x14ac:dyDescent="0.3">
      <c r="A23" s="20" t="s">
        <v>33</v>
      </c>
      <c r="B23" s="96">
        <v>80112</v>
      </c>
      <c r="C23" s="39">
        <f t="shared" si="5"/>
        <v>78991</v>
      </c>
      <c r="D23" s="16">
        <f t="shared" si="6"/>
        <v>40068</v>
      </c>
      <c r="E23" s="17">
        <f t="shared" si="7"/>
        <v>38923</v>
      </c>
      <c r="F23" s="56">
        <f t="shared" si="8"/>
        <v>77016</v>
      </c>
      <c r="G23" s="61">
        <v>38709</v>
      </c>
      <c r="H23" s="62">
        <v>38307</v>
      </c>
      <c r="I23" s="48">
        <f t="shared" si="9"/>
        <v>1975</v>
      </c>
      <c r="J23" s="50">
        <v>1359</v>
      </c>
      <c r="K23" s="51">
        <v>616</v>
      </c>
      <c r="L23" s="24">
        <f t="shared" si="1"/>
        <v>-1121</v>
      </c>
      <c r="M23" s="27">
        <f t="shared" si="2"/>
        <v>-1.3992909926103456</v>
      </c>
      <c r="N23" s="33">
        <v>38946</v>
      </c>
      <c r="O23" s="67">
        <v>38985</v>
      </c>
      <c r="P23" s="30">
        <f t="shared" si="3"/>
        <v>39</v>
      </c>
      <c r="Q23" s="27">
        <f t="shared" si="4"/>
        <v>0.10013865352025882</v>
      </c>
      <c r="R23" s="19"/>
    </row>
    <row r="24" spans="1:18" ht="15" customHeight="1" thickBot="1" x14ac:dyDescent="0.35">
      <c r="A24" s="22" t="s">
        <v>34</v>
      </c>
      <c r="B24" s="97">
        <v>63598</v>
      </c>
      <c r="C24" s="42">
        <f t="shared" si="5"/>
        <v>63210</v>
      </c>
      <c r="D24" s="43">
        <f t="shared" si="6"/>
        <v>32166</v>
      </c>
      <c r="E24" s="44">
        <f t="shared" si="7"/>
        <v>31044</v>
      </c>
      <c r="F24" s="55">
        <f t="shared" si="8"/>
        <v>61808</v>
      </c>
      <c r="G24" s="63">
        <v>31154</v>
      </c>
      <c r="H24" s="64">
        <v>30654</v>
      </c>
      <c r="I24" s="54">
        <f t="shared" si="9"/>
        <v>1402</v>
      </c>
      <c r="J24" s="52">
        <v>1012</v>
      </c>
      <c r="K24" s="53">
        <v>390</v>
      </c>
      <c r="L24" s="25">
        <f t="shared" si="1"/>
        <v>-388</v>
      </c>
      <c r="M24" s="28">
        <f t="shared" si="2"/>
        <v>-0.61008207805276893</v>
      </c>
      <c r="N24" s="32">
        <v>32535</v>
      </c>
      <c r="O24" s="68">
        <v>32912</v>
      </c>
      <c r="P24" s="31">
        <f t="shared" si="3"/>
        <v>377</v>
      </c>
      <c r="Q24" s="28">
        <f t="shared" si="4"/>
        <v>1.1587521131089595</v>
      </c>
      <c r="R24" s="19"/>
    </row>
    <row r="25" spans="1:18" x14ac:dyDescent="0.3">
      <c r="A25" s="80" t="s">
        <v>45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8" x14ac:dyDescent="0.3">
      <c r="A26" s="75" t="s">
        <v>35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8" x14ac:dyDescent="0.3">
      <c r="A27" s="75" t="s">
        <v>37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30" spans="1:18" ht="16.5" x14ac:dyDescent="0.3">
      <c r="F30" s="41"/>
      <c r="N30" s="2" t="s">
        <v>36</v>
      </c>
    </row>
    <row r="31" spans="1:18" x14ac:dyDescent="0.3">
      <c r="E31" s="40"/>
    </row>
  </sheetData>
  <mergeCells count="18">
    <mergeCell ref="A26:Q26"/>
    <mergeCell ref="A27:Q27"/>
    <mergeCell ref="E5:E6"/>
    <mergeCell ref="F5:F6"/>
    <mergeCell ref="I5:I6"/>
    <mergeCell ref="L5:L6"/>
    <mergeCell ref="P5:P6"/>
    <mergeCell ref="A25:Q25"/>
    <mergeCell ref="A3:A6"/>
    <mergeCell ref="C3:M3"/>
    <mergeCell ref="N3:Q3"/>
    <mergeCell ref="C4:C6"/>
    <mergeCell ref="D4:E4"/>
    <mergeCell ref="F4:M4"/>
    <mergeCell ref="N4:N6"/>
    <mergeCell ref="O4:O6"/>
    <mergeCell ref="P4:Q4"/>
    <mergeCell ref="D5:D6"/>
  </mergeCells>
  <phoneticPr fontId="4" type="noConversion"/>
  <pageMargins left="0.7" right="0.7" top="0.75" bottom="0.75" header="0.3" footer="0.3"/>
  <pageSetup paperSize="9" scale="70" orientation="landscape" r:id="rId1"/>
  <ignoredErrors>
    <ignoredError sqref="J7: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총인구(충남 내국인+외국인)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2021-10-19T23:20:37Z</cp:lastPrinted>
  <dcterms:created xsi:type="dcterms:W3CDTF">2018-01-26T00:18:15Z</dcterms:created>
  <dcterms:modified xsi:type="dcterms:W3CDTF">2021-10-20T02:17:26Z</dcterms:modified>
</cp:coreProperties>
</file>