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주민등록인구\2021.06\"/>
    </mc:Choice>
  </mc:AlternateContent>
  <bookViews>
    <workbookView xWindow="0" yWindow="0" windowWidth="23085" windowHeight="11475"/>
  </bookViews>
  <sheets>
    <sheet name="인구+세대(충남 내국인)" sheetId="2" r:id="rId1"/>
    <sheet name="인구+세대(전국 내국인)" sheetId="3" r:id="rId2"/>
    <sheet name="연령대별 성별 시군별(충남 내국인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4" l="1"/>
  <c r="B49" i="4"/>
  <c r="B31" i="4"/>
  <c r="C5" i="3" l="1"/>
  <c r="E5" i="3" l="1"/>
  <c r="F5" i="3"/>
  <c r="B35" i="4" l="1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N34" i="4" l="1"/>
  <c r="F34" i="4"/>
  <c r="B34" i="4"/>
  <c r="P34" i="4"/>
  <c r="L34" i="4"/>
  <c r="H34" i="4"/>
  <c r="Q34" i="4"/>
  <c r="M34" i="4"/>
  <c r="I34" i="4"/>
  <c r="E34" i="4"/>
  <c r="S34" i="4"/>
  <c r="O34" i="4"/>
  <c r="K34" i="4"/>
  <c r="G34" i="4"/>
  <c r="C34" i="4"/>
  <c r="R34" i="4"/>
  <c r="J34" i="4"/>
  <c r="D34" i="4"/>
  <c r="B5" i="3"/>
  <c r="C6" i="2" l="1"/>
  <c r="D8" i="2" l="1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E17" i="2"/>
  <c r="F17" i="2"/>
  <c r="D7" i="2"/>
  <c r="C5" i="2"/>
  <c r="D17" i="2" l="1"/>
  <c r="D6" i="2"/>
  <c r="G5" i="3"/>
  <c r="D5" i="2" l="1"/>
  <c r="D5" i="3"/>
  <c r="BC45" i="4" l="1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J24" i="2"/>
  <c r="K24" i="2" s="1"/>
  <c r="H24" i="2"/>
  <c r="I24" i="2" s="1"/>
  <c r="J23" i="2"/>
  <c r="K23" i="2" s="1"/>
  <c r="H23" i="2"/>
  <c r="I23" i="2" s="1"/>
  <c r="J22" i="2"/>
  <c r="K22" i="2" s="1"/>
  <c r="H22" i="2"/>
  <c r="I22" i="2" s="1"/>
  <c r="J21" i="2"/>
  <c r="K21" i="2" s="1"/>
  <c r="H21" i="2"/>
  <c r="I21" i="2" s="1"/>
  <c r="J20" i="2"/>
  <c r="K20" i="2" s="1"/>
  <c r="H20" i="2"/>
  <c r="I20" i="2" s="1"/>
  <c r="J19" i="2"/>
  <c r="K19" i="2" s="1"/>
  <c r="H19" i="2"/>
  <c r="I19" i="2" s="1"/>
  <c r="J18" i="2"/>
  <c r="K18" i="2" s="1"/>
  <c r="H18" i="2"/>
  <c r="I18" i="2" s="1"/>
  <c r="G17" i="2"/>
  <c r="H17" i="2"/>
  <c r="I17" i="2" s="1"/>
  <c r="B17" i="2"/>
  <c r="J16" i="2"/>
  <c r="K16" i="2" s="1"/>
  <c r="H16" i="2"/>
  <c r="I16" i="2" s="1"/>
  <c r="J15" i="2"/>
  <c r="K15" i="2" s="1"/>
  <c r="H15" i="2"/>
  <c r="I15" i="2" s="1"/>
  <c r="J14" i="2"/>
  <c r="K14" i="2" s="1"/>
  <c r="H14" i="2"/>
  <c r="I14" i="2" s="1"/>
  <c r="J13" i="2"/>
  <c r="K13" i="2" s="1"/>
  <c r="H13" i="2"/>
  <c r="I13" i="2" s="1"/>
  <c r="J12" i="2"/>
  <c r="K12" i="2" s="1"/>
  <c r="H12" i="2"/>
  <c r="I12" i="2" s="1"/>
  <c r="J11" i="2"/>
  <c r="K11" i="2" s="1"/>
  <c r="H11" i="2"/>
  <c r="I11" i="2" s="1"/>
  <c r="J10" i="2"/>
  <c r="K10" i="2" s="1"/>
  <c r="H10" i="2"/>
  <c r="I10" i="2" s="1"/>
  <c r="J9" i="2"/>
  <c r="K9" i="2" s="1"/>
  <c r="H9" i="2"/>
  <c r="I9" i="2" s="1"/>
  <c r="J8" i="2"/>
  <c r="K8" i="2" s="1"/>
  <c r="H8" i="2"/>
  <c r="I8" i="2" s="1"/>
  <c r="J7" i="2"/>
  <c r="K7" i="2" s="1"/>
  <c r="H7" i="2"/>
  <c r="I7" i="2" s="1"/>
  <c r="G6" i="2"/>
  <c r="F6" i="2"/>
  <c r="F5" i="2" s="1"/>
  <c r="E6" i="2"/>
  <c r="E5" i="2" s="1"/>
  <c r="B6" i="2"/>
  <c r="B5" i="2" s="1"/>
  <c r="G5" i="2" l="1"/>
  <c r="D60" i="4"/>
  <c r="T34" i="4"/>
  <c r="X34" i="4"/>
  <c r="X53" i="4" s="1"/>
  <c r="AJ34" i="4"/>
  <c r="AN34" i="4"/>
  <c r="AN57" i="4" s="1"/>
  <c r="AZ34" i="4"/>
  <c r="AD34" i="4"/>
  <c r="AH34" i="4"/>
  <c r="AX34" i="4"/>
  <c r="C62" i="4"/>
  <c r="K60" i="4"/>
  <c r="S60" i="4"/>
  <c r="AU34" i="4"/>
  <c r="AU62" i="4" s="1"/>
  <c r="M63" i="4"/>
  <c r="G72" i="4"/>
  <c r="AO34" i="4"/>
  <c r="E73" i="4"/>
  <c r="Q73" i="4"/>
  <c r="O74" i="4"/>
  <c r="E75" i="4"/>
  <c r="AS34" i="4"/>
  <c r="AS61" i="4" s="1"/>
  <c r="N58" i="4"/>
  <c r="Y34" i="4"/>
  <c r="Y58" i="4" s="1"/>
  <c r="V34" i="4"/>
  <c r="H71" i="4"/>
  <c r="AP34" i="4"/>
  <c r="BB34" i="4"/>
  <c r="B72" i="4"/>
  <c r="F72" i="4"/>
  <c r="AF34" i="4"/>
  <c r="R72" i="4"/>
  <c r="AV34" i="4"/>
  <c r="L73" i="4"/>
  <c r="P73" i="4"/>
  <c r="F74" i="4"/>
  <c r="D75" i="4"/>
  <c r="P75" i="4"/>
  <c r="J76" i="4"/>
  <c r="F78" i="4"/>
  <c r="AT34" i="4"/>
  <c r="AT62" i="4" s="1"/>
  <c r="J5" i="2"/>
  <c r="K5" i="2" s="1"/>
  <c r="J17" i="2"/>
  <c r="K17" i="2" s="1"/>
  <c r="H6" i="2"/>
  <c r="I6" i="2" s="1"/>
  <c r="G54" i="4"/>
  <c r="E71" i="4"/>
  <c r="W34" i="4"/>
  <c r="W59" i="4" s="1"/>
  <c r="I71" i="4"/>
  <c r="AA34" i="4"/>
  <c r="AA63" i="4" s="1"/>
  <c r="M71" i="4"/>
  <c r="AE34" i="4"/>
  <c r="AE61" i="4" s="1"/>
  <c r="Q71" i="4"/>
  <c r="AI34" i="4"/>
  <c r="AI63" i="4" s="1"/>
  <c r="AM34" i="4"/>
  <c r="AM55" i="4" s="1"/>
  <c r="AQ34" i="4"/>
  <c r="AY34" i="4"/>
  <c r="AY60" i="4" s="1"/>
  <c r="BC34" i="4"/>
  <c r="BC55" i="4" s="1"/>
  <c r="C72" i="4"/>
  <c r="K72" i="4"/>
  <c r="O72" i="4"/>
  <c r="S72" i="4"/>
  <c r="I73" i="4"/>
  <c r="M73" i="4"/>
  <c r="C74" i="4"/>
  <c r="G74" i="4"/>
  <c r="K74" i="4"/>
  <c r="S74" i="4"/>
  <c r="I75" i="4"/>
  <c r="M75" i="4"/>
  <c r="Q75" i="4"/>
  <c r="C76" i="4"/>
  <c r="G76" i="4"/>
  <c r="K76" i="4"/>
  <c r="O76" i="4"/>
  <c r="S76" i="4"/>
  <c r="E77" i="4"/>
  <c r="I77" i="4"/>
  <c r="M77" i="4"/>
  <c r="Q77" i="4"/>
  <c r="C78" i="4"/>
  <c r="G78" i="4"/>
  <c r="K78" i="4"/>
  <c r="O78" i="4"/>
  <c r="S78" i="4"/>
  <c r="E79" i="4"/>
  <c r="I79" i="4"/>
  <c r="M79" i="4"/>
  <c r="Q79" i="4"/>
  <c r="G80" i="4"/>
  <c r="K80" i="4"/>
  <c r="O80" i="4"/>
  <c r="S80" i="4"/>
  <c r="E81" i="4"/>
  <c r="I81" i="4"/>
  <c r="M81" i="4"/>
  <c r="Q81" i="4"/>
  <c r="E56" i="4"/>
  <c r="J56" i="4"/>
  <c r="U34" i="4"/>
  <c r="U54" i="4" s="1"/>
  <c r="Z34" i="4"/>
  <c r="Z58" i="4" s="1"/>
  <c r="AK34" i="4"/>
  <c r="AK56" i="4" s="1"/>
  <c r="BA34" i="4"/>
  <c r="BA53" i="4" s="1"/>
  <c r="B71" i="4"/>
  <c r="F71" i="4"/>
  <c r="J71" i="4"/>
  <c r="N71" i="4"/>
  <c r="R71" i="4"/>
  <c r="D72" i="4"/>
  <c r="H72" i="4"/>
  <c r="L72" i="4"/>
  <c r="P72" i="4"/>
  <c r="B73" i="4"/>
  <c r="F73" i="4"/>
  <c r="J73" i="4"/>
  <c r="N73" i="4"/>
  <c r="R73" i="4"/>
  <c r="D74" i="4"/>
  <c r="H74" i="4"/>
  <c r="L74" i="4"/>
  <c r="P74" i="4"/>
  <c r="B75" i="4"/>
  <c r="F75" i="4"/>
  <c r="J75" i="4"/>
  <c r="N75" i="4"/>
  <c r="D76" i="4"/>
  <c r="H76" i="4"/>
  <c r="L76" i="4"/>
  <c r="P76" i="4"/>
  <c r="B77" i="4"/>
  <c r="F77" i="4"/>
  <c r="J77" i="4"/>
  <c r="N77" i="4"/>
  <c r="D78" i="4"/>
  <c r="H78" i="4"/>
  <c r="L78" i="4"/>
  <c r="P78" i="4"/>
  <c r="J79" i="4"/>
  <c r="R75" i="4"/>
  <c r="Q54" i="4"/>
  <c r="AB34" i="4"/>
  <c r="AB53" i="4" s="1"/>
  <c r="AG34" i="4"/>
  <c r="AG54" i="4" s="1"/>
  <c r="AL34" i="4"/>
  <c r="AR34" i="4"/>
  <c r="AR59" i="4" s="1"/>
  <c r="AW34" i="4"/>
  <c r="AW55" i="4" s="1"/>
  <c r="R77" i="4"/>
  <c r="AC34" i="4"/>
  <c r="AC56" i="4" s="1"/>
  <c r="D71" i="4"/>
  <c r="L71" i="4"/>
  <c r="P71" i="4"/>
  <c r="J72" i="4"/>
  <c r="N72" i="4"/>
  <c r="D73" i="4"/>
  <c r="H73" i="4"/>
  <c r="B74" i="4"/>
  <c r="J74" i="4"/>
  <c r="N74" i="4"/>
  <c r="R74" i="4"/>
  <c r="H75" i="4"/>
  <c r="L75" i="4"/>
  <c r="B76" i="4"/>
  <c r="F76" i="4"/>
  <c r="N76" i="4"/>
  <c r="R76" i="4"/>
  <c r="D77" i="4"/>
  <c r="H77" i="4"/>
  <c r="L77" i="4"/>
  <c r="P77" i="4"/>
  <c r="B78" i="4"/>
  <c r="J78" i="4"/>
  <c r="N78" i="4"/>
  <c r="R78" i="4"/>
  <c r="D79" i="4"/>
  <c r="H79" i="4"/>
  <c r="L79" i="4"/>
  <c r="P79" i="4"/>
  <c r="B80" i="4"/>
  <c r="F80" i="4"/>
  <c r="J80" i="4"/>
  <c r="N80" i="4"/>
  <c r="R80" i="4"/>
  <c r="D81" i="4"/>
  <c r="H81" i="4"/>
  <c r="L81" i="4"/>
  <c r="P81" i="4"/>
  <c r="J81" i="4"/>
  <c r="C80" i="4"/>
  <c r="C71" i="4"/>
  <c r="G71" i="4"/>
  <c r="K71" i="4"/>
  <c r="O71" i="4"/>
  <c r="S71" i="4"/>
  <c r="E72" i="4"/>
  <c r="I72" i="4"/>
  <c r="M72" i="4"/>
  <c r="Q72" i="4"/>
  <c r="C73" i="4"/>
  <c r="G73" i="4"/>
  <c r="K73" i="4"/>
  <c r="O73" i="4"/>
  <c r="S73" i="4"/>
  <c r="E74" i="4"/>
  <c r="I74" i="4"/>
  <c r="M74" i="4"/>
  <c r="Q74" i="4"/>
  <c r="C75" i="4"/>
  <c r="G75" i="4"/>
  <c r="K75" i="4"/>
  <c r="O75" i="4"/>
  <c r="S75" i="4"/>
  <c r="E76" i="4"/>
  <c r="I76" i="4"/>
  <c r="M76" i="4"/>
  <c r="Q76" i="4"/>
  <c r="C77" i="4"/>
  <c r="G77" i="4"/>
  <c r="B79" i="4"/>
  <c r="F79" i="4"/>
  <c r="N79" i="4"/>
  <c r="R79" i="4"/>
  <c r="D80" i="4"/>
  <c r="H80" i="4"/>
  <c r="L80" i="4"/>
  <c r="P80" i="4"/>
  <c r="B81" i="4"/>
  <c r="F81" i="4"/>
  <c r="N81" i="4"/>
  <c r="R81" i="4"/>
  <c r="K77" i="4"/>
  <c r="O77" i="4"/>
  <c r="S77" i="4"/>
  <c r="E78" i="4"/>
  <c r="I78" i="4"/>
  <c r="M78" i="4"/>
  <c r="Q78" i="4"/>
  <c r="C79" i="4"/>
  <c r="G79" i="4"/>
  <c r="K79" i="4"/>
  <c r="O79" i="4"/>
  <c r="S79" i="4"/>
  <c r="E80" i="4"/>
  <c r="I80" i="4"/>
  <c r="M80" i="4"/>
  <c r="Q80" i="4"/>
  <c r="C81" i="4"/>
  <c r="G81" i="4"/>
  <c r="K81" i="4"/>
  <c r="O81" i="4"/>
  <c r="S81" i="4"/>
  <c r="J6" i="2"/>
  <c r="K6" i="2" s="1"/>
  <c r="AN58" i="4" l="1"/>
  <c r="T54" i="4"/>
  <c r="Y60" i="4"/>
  <c r="AH61" i="4"/>
  <c r="K59" i="4"/>
  <c r="K61" i="4"/>
  <c r="AU58" i="4"/>
  <c r="AN59" i="4"/>
  <c r="AZ53" i="4"/>
  <c r="AN54" i="4"/>
  <c r="AN56" i="4"/>
  <c r="AX57" i="4"/>
  <c r="AX61" i="4"/>
  <c r="AX54" i="4"/>
  <c r="AP60" i="4"/>
  <c r="BA57" i="4"/>
  <c r="AZ63" i="4"/>
  <c r="AY57" i="4"/>
  <c r="AX63" i="4"/>
  <c r="AX60" i="4"/>
  <c r="AX59" i="4"/>
  <c r="AX62" i="4"/>
  <c r="AU57" i="4"/>
  <c r="AU56" i="4"/>
  <c r="AU54" i="4"/>
  <c r="AR54" i="4"/>
  <c r="AN63" i="4"/>
  <c r="AN62" i="4"/>
  <c r="BB62" i="4"/>
  <c r="AN60" i="4"/>
  <c r="AN55" i="4"/>
  <c r="AN61" i="4"/>
  <c r="BB61" i="4"/>
  <c r="AN53" i="4"/>
  <c r="AJ63" i="4"/>
  <c r="AH59" i="4"/>
  <c r="AH62" i="4"/>
  <c r="AJ54" i="4"/>
  <c r="AD58" i="4"/>
  <c r="AD61" i="4"/>
  <c r="AD56" i="4"/>
  <c r="AD62" i="4"/>
  <c r="AJ59" i="4"/>
  <c r="AH58" i="4"/>
  <c r="AH56" i="4"/>
  <c r="AH54" i="4"/>
  <c r="AD53" i="4"/>
  <c r="Y54" i="4"/>
  <c r="Y62" i="4"/>
  <c r="Y59" i="4"/>
  <c r="T58" i="4"/>
  <c r="AJ62" i="4"/>
  <c r="AH53" i="4"/>
  <c r="AH60" i="4"/>
  <c r="AH55" i="4"/>
  <c r="AH63" i="4"/>
  <c r="P70" i="4"/>
  <c r="AH57" i="4"/>
  <c r="AJ61" i="4"/>
  <c r="AJ58" i="4"/>
  <c r="AJ55" i="4"/>
  <c r="AJ60" i="4"/>
  <c r="AJ57" i="4"/>
  <c r="X59" i="4"/>
  <c r="T61" i="4"/>
  <c r="AK57" i="4"/>
  <c r="T53" i="4"/>
  <c r="T60" i="4"/>
  <c r="W55" i="4"/>
  <c r="H60" i="4"/>
  <c r="D56" i="4"/>
  <c r="S54" i="4"/>
  <c r="K53" i="4"/>
  <c r="F63" i="4"/>
  <c r="D62" i="4"/>
  <c r="D63" i="4"/>
  <c r="D54" i="4"/>
  <c r="K58" i="4"/>
  <c r="K54" i="4"/>
  <c r="S58" i="4"/>
  <c r="S56" i="4"/>
  <c r="P57" i="4"/>
  <c r="H57" i="4"/>
  <c r="H56" i="4"/>
  <c r="H55" i="4"/>
  <c r="H63" i="4"/>
  <c r="H62" i="4"/>
  <c r="H53" i="4"/>
  <c r="H61" i="4"/>
  <c r="M57" i="4"/>
  <c r="M59" i="4"/>
  <c r="M55" i="4"/>
  <c r="K62" i="4"/>
  <c r="K56" i="4"/>
  <c r="K63" i="4"/>
  <c r="G58" i="4"/>
  <c r="B63" i="4"/>
  <c r="B61" i="4"/>
  <c r="B53" i="4"/>
  <c r="S62" i="4"/>
  <c r="S53" i="4"/>
  <c r="S63" i="4"/>
  <c r="S55" i="4"/>
  <c r="S61" i="4"/>
  <c r="S59" i="4"/>
  <c r="S57" i="4"/>
  <c r="P62" i="4"/>
  <c r="M53" i="4"/>
  <c r="M62" i="4"/>
  <c r="M58" i="4"/>
  <c r="M56" i="4"/>
  <c r="H54" i="4"/>
  <c r="D61" i="4"/>
  <c r="D58" i="4"/>
  <c r="D59" i="4"/>
  <c r="K57" i="4"/>
  <c r="I59" i="4"/>
  <c r="E53" i="4"/>
  <c r="C58" i="4"/>
  <c r="J60" i="4"/>
  <c r="D57" i="4"/>
  <c r="D55" i="4"/>
  <c r="P59" i="4"/>
  <c r="R61" i="4"/>
  <c r="F59" i="4"/>
  <c r="H58" i="4"/>
  <c r="H59" i="4"/>
  <c r="P54" i="4"/>
  <c r="AY62" i="4"/>
  <c r="AY56" i="4"/>
  <c r="C56" i="4"/>
  <c r="AY54" i="4"/>
  <c r="C54" i="4"/>
  <c r="M61" i="4"/>
  <c r="D53" i="4"/>
  <c r="AY63" i="4"/>
  <c r="BA55" i="4"/>
  <c r="AD55" i="4"/>
  <c r="AD63" i="4"/>
  <c r="R63" i="4"/>
  <c r="X62" i="4"/>
  <c r="AD59" i="4"/>
  <c r="J59" i="4"/>
  <c r="AD57" i="4"/>
  <c r="AJ56" i="4"/>
  <c r="T56" i="4"/>
  <c r="BB55" i="4"/>
  <c r="AX53" i="4"/>
  <c r="M54" i="4"/>
  <c r="P61" i="4"/>
  <c r="AD60" i="4"/>
  <c r="R60" i="4"/>
  <c r="T55" i="4"/>
  <c r="AJ53" i="4"/>
  <c r="AD54" i="4"/>
  <c r="M60" i="4"/>
  <c r="I56" i="4"/>
  <c r="K55" i="4"/>
  <c r="I63" i="4"/>
  <c r="X61" i="4"/>
  <c r="AY59" i="4"/>
  <c r="AY55" i="4"/>
  <c r="I54" i="4"/>
  <c r="R59" i="4"/>
  <c r="Y63" i="4"/>
  <c r="I61" i="4"/>
  <c r="AS63" i="4"/>
  <c r="AS57" i="4"/>
  <c r="AS55" i="4"/>
  <c r="AS53" i="4"/>
  <c r="X60" i="4"/>
  <c r="AP61" i="4"/>
  <c r="X54" i="4"/>
  <c r="R58" i="4"/>
  <c r="X57" i="4"/>
  <c r="R56" i="4"/>
  <c r="R54" i="4"/>
  <c r="Y56" i="4"/>
  <c r="AO61" i="4"/>
  <c r="Y61" i="4"/>
  <c r="AU60" i="4"/>
  <c r="X63" i="4"/>
  <c r="P63" i="4"/>
  <c r="C60" i="4"/>
  <c r="Y57" i="4"/>
  <c r="I57" i="4"/>
  <c r="AO55" i="4"/>
  <c r="Y55" i="4"/>
  <c r="I55" i="4"/>
  <c r="O54" i="4"/>
  <c r="AO53" i="4"/>
  <c r="Y53" i="4"/>
  <c r="I53" i="4"/>
  <c r="C53" i="4"/>
  <c r="AZ62" i="4"/>
  <c r="T62" i="4"/>
  <c r="AZ60" i="4"/>
  <c r="P60" i="4"/>
  <c r="AZ58" i="4"/>
  <c r="AT57" i="4"/>
  <c r="R57" i="4"/>
  <c r="R55" i="4"/>
  <c r="L70" i="4"/>
  <c r="X56" i="4"/>
  <c r="R62" i="4"/>
  <c r="B60" i="4"/>
  <c r="AZ57" i="4"/>
  <c r="T57" i="4"/>
  <c r="AZ55" i="4"/>
  <c r="P55" i="4"/>
  <c r="AS54" i="4"/>
  <c r="C63" i="4"/>
  <c r="I62" i="4"/>
  <c r="C61" i="4"/>
  <c r="C57" i="4"/>
  <c r="T63" i="4"/>
  <c r="AS59" i="4"/>
  <c r="P58" i="4"/>
  <c r="N70" i="4"/>
  <c r="X58" i="4"/>
  <c r="AZ56" i="4"/>
  <c r="P56" i="4"/>
  <c r="AX55" i="4"/>
  <c r="AV54" i="4"/>
  <c r="R53" i="4"/>
  <c r="X55" i="4"/>
  <c r="AU53" i="4"/>
  <c r="AZ59" i="4"/>
  <c r="T59" i="4"/>
  <c r="AX58" i="4"/>
  <c r="AV57" i="4"/>
  <c r="AX56" i="4"/>
  <c r="AU63" i="4"/>
  <c r="AO62" i="4"/>
  <c r="AU61" i="4"/>
  <c r="AO60" i="4"/>
  <c r="I60" i="4"/>
  <c r="C59" i="4"/>
  <c r="I58" i="4"/>
  <c r="G70" i="4"/>
  <c r="AZ61" i="4"/>
  <c r="C55" i="4"/>
  <c r="AZ54" i="4"/>
  <c r="AO59" i="4"/>
  <c r="AO57" i="4"/>
  <c r="J63" i="4"/>
  <c r="L60" i="4"/>
  <c r="AO54" i="4"/>
  <c r="AL57" i="4"/>
  <c r="AO63" i="4"/>
  <c r="AU59" i="4"/>
  <c r="AO58" i="4"/>
  <c r="AO56" i="4"/>
  <c r="AU55" i="4"/>
  <c r="U55" i="4"/>
  <c r="AF63" i="4"/>
  <c r="AV53" i="4"/>
  <c r="V62" i="4"/>
  <c r="Z59" i="4"/>
  <c r="AF56" i="4"/>
  <c r="AF55" i="4"/>
  <c r="AI61" i="4"/>
  <c r="AA61" i="4"/>
  <c r="AF59" i="4"/>
  <c r="V60" i="4"/>
  <c r="O60" i="4"/>
  <c r="AF62" i="4"/>
  <c r="Z61" i="4"/>
  <c r="Z57" i="4"/>
  <c r="AF57" i="4"/>
  <c r="Z53" i="4"/>
  <c r="AF53" i="4"/>
  <c r="H5" i="2"/>
  <c r="I5" i="2" s="1"/>
  <c r="O62" i="4"/>
  <c r="AL62" i="4"/>
  <c r="B62" i="4"/>
  <c r="AA58" i="4"/>
  <c r="O58" i="4"/>
  <c r="E57" i="4"/>
  <c r="O56" i="4"/>
  <c r="Q53" i="4"/>
  <c r="AF58" i="4"/>
  <c r="AL55" i="4"/>
  <c r="AF54" i="4"/>
  <c r="F53" i="4"/>
  <c r="AF61" i="4"/>
  <c r="Z60" i="4"/>
  <c r="Z56" i="4"/>
  <c r="V54" i="4"/>
  <c r="N63" i="4"/>
  <c r="AS58" i="4"/>
  <c r="O57" i="4"/>
  <c r="AA55" i="4"/>
  <c r="O53" i="4"/>
  <c r="R70" i="4"/>
  <c r="D70" i="4"/>
  <c r="B54" i="4"/>
  <c r="E63" i="4"/>
  <c r="AA62" i="4"/>
  <c r="AR61" i="4"/>
  <c r="L61" i="4"/>
  <c r="Q63" i="4"/>
  <c r="Q57" i="4"/>
  <c r="Q55" i="4"/>
  <c r="AK53" i="4"/>
  <c r="Z63" i="4"/>
  <c r="AR62" i="4"/>
  <c r="AR60" i="4"/>
  <c r="AF60" i="4"/>
  <c r="N57" i="4"/>
  <c r="Z55" i="4"/>
  <c r="Z54" i="4"/>
  <c r="AS62" i="4"/>
  <c r="AS60" i="4"/>
  <c r="AM59" i="4"/>
  <c r="AA59" i="4"/>
  <c r="O59" i="4"/>
  <c r="AS56" i="4"/>
  <c r="AL61" i="4"/>
  <c r="L58" i="4"/>
  <c r="Z62" i="4"/>
  <c r="O63" i="4"/>
  <c r="O61" i="4"/>
  <c r="AI59" i="4"/>
  <c r="B58" i="4"/>
  <c r="B59" i="4"/>
  <c r="B57" i="4"/>
  <c r="B55" i="4"/>
  <c r="B56" i="4"/>
  <c r="AV63" i="4"/>
  <c r="AP62" i="4"/>
  <c r="AV61" i="4"/>
  <c r="U53" i="4"/>
  <c r="AT63" i="4"/>
  <c r="AT59" i="4"/>
  <c r="AP57" i="4"/>
  <c r="F57" i="4"/>
  <c r="AP55" i="4"/>
  <c r="N60" i="4"/>
  <c r="AT58" i="4"/>
  <c r="AT56" i="4"/>
  <c r="AV55" i="4"/>
  <c r="AP54" i="4"/>
  <c r="F54" i="4"/>
  <c r="AY61" i="4"/>
  <c r="AE59" i="4"/>
  <c r="Q56" i="4"/>
  <c r="AQ55" i="4"/>
  <c r="AR56" i="4"/>
  <c r="N55" i="4"/>
  <c r="AG61" i="4"/>
  <c r="N62" i="4"/>
  <c r="U57" i="4"/>
  <c r="AQ56" i="4"/>
  <c r="W56" i="4"/>
  <c r="AP63" i="4"/>
  <c r="N61" i="4"/>
  <c r="AV60" i="4"/>
  <c r="AP59" i="4"/>
  <c r="N59" i="4"/>
  <c r="AV58" i="4"/>
  <c r="L54" i="4"/>
  <c r="F70" i="4"/>
  <c r="AT60" i="4"/>
  <c r="AP58" i="4"/>
  <c r="F58" i="4"/>
  <c r="AP56" i="4"/>
  <c r="N56" i="4"/>
  <c r="W63" i="4"/>
  <c r="G63" i="4"/>
  <c r="AV59" i="4"/>
  <c r="BB56" i="4"/>
  <c r="F62" i="4"/>
  <c r="U59" i="4"/>
  <c r="AQ54" i="4"/>
  <c r="N54" i="4"/>
  <c r="AV62" i="4"/>
  <c r="F61" i="4"/>
  <c r="AV56" i="4"/>
  <c r="F55" i="4"/>
  <c r="F56" i="4"/>
  <c r="AP53" i="4"/>
  <c r="N53" i="4"/>
  <c r="F60" i="4"/>
  <c r="AM58" i="4"/>
  <c r="AW57" i="4"/>
  <c r="AE56" i="4"/>
  <c r="AC55" i="4"/>
  <c r="AW53" i="4"/>
  <c r="AL60" i="4"/>
  <c r="AL56" i="4"/>
  <c r="AE63" i="4"/>
  <c r="Q62" i="4"/>
  <c r="W61" i="4"/>
  <c r="U60" i="4"/>
  <c r="Q58" i="4"/>
  <c r="AE55" i="4"/>
  <c r="O55" i="4"/>
  <c r="AM53" i="4"/>
  <c r="W53" i="4"/>
  <c r="BB60" i="4"/>
  <c r="L57" i="4"/>
  <c r="AT53" i="4"/>
  <c r="P53" i="4"/>
  <c r="W60" i="4"/>
  <c r="W62" i="4"/>
  <c r="AK55" i="4"/>
  <c r="E55" i="4"/>
  <c r="W54" i="4"/>
  <c r="V63" i="4"/>
  <c r="V59" i="4"/>
  <c r="V55" i="4"/>
  <c r="V58" i="4"/>
  <c r="AL54" i="4"/>
  <c r="J54" i="4"/>
  <c r="AM63" i="4"/>
  <c r="AM61" i="4"/>
  <c r="AY53" i="4"/>
  <c r="AL53" i="4"/>
  <c r="L55" i="4"/>
  <c r="AT61" i="4"/>
  <c r="E61" i="4"/>
  <c r="AE58" i="4"/>
  <c r="AC57" i="4"/>
  <c r="AE54" i="4"/>
  <c r="AC53" i="4"/>
  <c r="V57" i="4"/>
  <c r="AE53" i="4"/>
  <c r="BB63" i="4"/>
  <c r="V61" i="4"/>
  <c r="BB59" i="4"/>
  <c r="V53" i="4"/>
  <c r="V56" i="4"/>
  <c r="BB53" i="4"/>
  <c r="BB58" i="4"/>
  <c r="AL58" i="4"/>
  <c r="BB54" i="4"/>
  <c r="W57" i="4"/>
  <c r="BC63" i="4"/>
  <c r="Q60" i="4"/>
  <c r="U58" i="4"/>
  <c r="AE57" i="4"/>
  <c r="B70" i="4"/>
  <c r="BB57" i="4"/>
  <c r="AT55" i="4"/>
  <c r="AT54" i="4"/>
  <c r="BA61" i="4"/>
  <c r="BA59" i="4"/>
  <c r="AW63" i="4"/>
  <c r="AW59" i="4"/>
  <c r="BA63" i="4"/>
  <c r="U63" i="4"/>
  <c r="AQ62" i="4"/>
  <c r="AE60" i="4"/>
  <c r="AB63" i="4"/>
  <c r="L63" i="4"/>
  <c r="AI58" i="4"/>
  <c r="AG57" i="4"/>
  <c r="BC56" i="4"/>
  <c r="AM56" i="4"/>
  <c r="G56" i="4"/>
  <c r="AG55" i="4"/>
  <c r="BC54" i="4"/>
  <c r="AM54" i="4"/>
  <c r="AG53" i="4"/>
  <c r="AL63" i="4"/>
  <c r="L62" i="4"/>
  <c r="AB60" i="4"/>
  <c r="AL59" i="4"/>
  <c r="J57" i="4"/>
  <c r="AB54" i="4"/>
  <c r="AA53" i="4"/>
  <c r="AR63" i="4"/>
  <c r="AR55" i="4"/>
  <c r="AR57" i="4"/>
  <c r="Q61" i="4"/>
  <c r="Q59" i="4"/>
  <c r="AI55" i="4"/>
  <c r="L59" i="4"/>
  <c r="J58" i="4"/>
  <c r="AB55" i="4"/>
  <c r="AR53" i="4"/>
  <c r="L53" i="4"/>
  <c r="H70" i="4"/>
  <c r="BA62" i="4"/>
  <c r="U62" i="4"/>
  <c r="E62" i="4"/>
  <c r="AQ61" i="4"/>
  <c r="AW60" i="4"/>
  <c r="AC60" i="4"/>
  <c r="E60" i="4"/>
  <c r="AQ59" i="4"/>
  <c r="AW58" i="4"/>
  <c r="AC58" i="4"/>
  <c r="E58" i="4"/>
  <c r="AM57" i="4"/>
  <c r="AW56" i="4"/>
  <c r="BA54" i="4"/>
  <c r="BC53" i="4"/>
  <c r="AQ53" i="4"/>
  <c r="AR58" i="4"/>
  <c r="L56" i="4"/>
  <c r="K70" i="4"/>
  <c r="AC59" i="4"/>
  <c r="AC63" i="4"/>
  <c r="AC61" i="4"/>
  <c r="O70" i="4"/>
  <c r="AG59" i="4"/>
  <c r="J62" i="4"/>
  <c r="AG58" i="4"/>
  <c r="AC54" i="4"/>
  <c r="G62" i="4"/>
  <c r="G60" i="4"/>
  <c r="AG63" i="4"/>
  <c r="AG56" i="4"/>
  <c r="J70" i="4"/>
  <c r="AB61" i="4"/>
  <c r="AB57" i="4"/>
  <c r="S70" i="4"/>
  <c r="AK59" i="4"/>
  <c r="AK61" i="4"/>
  <c r="E59" i="4"/>
  <c r="AG62" i="4"/>
  <c r="BA60" i="4"/>
  <c r="AK60" i="4"/>
  <c r="BA58" i="4"/>
  <c r="AK58" i="4"/>
  <c r="BA56" i="4"/>
  <c r="G55" i="4"/>
  <c r="AK54" i="4"/>
  <c r="BC62" i="4"/>
  <c r="BC60" i="4"/>
  <c r="AQ58" i="4"/>
  <c r="AQ60" i="4"/>
  <c r="Q70" i="4"/>
  <c r="AI62" i="4"/>
  <c r="AI60" i="4"/>
  <c r="I70" i="4"/>
  <c r="AA60" i="4"/>
  <c r="G53" i="4"/>
  <c r="E54" i="4"/>
  <c r="J53" i="4"/>
  <c r="AK63" i="4"/>
  <c r="AW61" i="4"/>
  <c r="BC58" i="4"/>
  <c r="AI56" i="4"/>
  <c r="AA56" i="4"/>
  <c r="AI54" i="4"/>
  <c r="AA54" i="4"/>
  <c r="AB62" i="4"/>
  <c r="J61" i="4"/>
  <c r="AB56" i="4"/>
  <c r="J55" i="4"/>
  <c r="AB58" i="4"/>
  <c r="AI53" i="4"/>
  <c r="AB59" i="4"/>
  <c r="C70" i="4"/>
  <c r="U61" i="4"/>
  <c r="AQ63" i="4"/>
  <c r="AW62" i="4"/>
  <c r="AK62" i="4"/>
  <c r="AC62" i="4"/>
  <c r="BC61" i="4"/>
  <c r="G61" i="4"/>
  <c r="AG60" i="4"/>
  <c r="BC59" i="4"/>
  <c r="G59" i="4"/>
  <c r="BC57" i="4"/>
  <c r="AI57" i="4"/>
  <c r="AA57" i="4"/>
  <c r="G57" i="4"/>
  <c r="U56" i="4"/>
  <c r="AW54" i="4"/>
  <c r="AY58" i="4"/>
  <c r="AM62" i="4"/>
  <c r="AM60" i="4"/>
  <c r="M70" i="4"/>
  <c r="AE62" i="4"/>
  <c r="E70" i="4"/>
  <c r="W58" i="4"/>
  <c r="AQ57" i="4"/>
  <c r="AN52" i="4" l="1"/>
  <c r="AZ52" i="4"/>
  <c r="AX52" i="4"/>
  <c r="AV52" i="4"/>
  <c r="AO52" i="4"/>
  <c r="AH52" i="4"/>
  <c r="AJ52" i="4"/>
  <c r="AD52" i="4"/>
  <c r="Y52" i="4"/>
  <c r="X52" i="4"/>
  <c r="T52" i="4"/>
  <c r="S52" i="4"/>
  <c r="D52" i="4"/>
  <c r="M52" i="4"/>
  <c r="H52" i="4"/>
  <c r="K52" i="4"/>
  <c r="C52" i="4"/>
  <c r="R52" i="4"/>
  <c r="I52" i="4"/>
  <c r="AY52" i="4"/>
  <c r="P52" i="4"/>
  <c r="Z52" i="4"/>
  <c r="AS52" i="4"/>
  <c r="AU52" i="4"/>
  <c r="AF52" i="4"/>
  <c r="BB52" i="4"/>
  <c r="B52" i="4"/>
  <c r="V52" i="4"/>
  <c r="F52" i="4"/>
  <c r="AE52" i="4"/>
  <c r="U52" i="4"/>
  <c r="O52" i="4"/>
  <c r="Q52" i="4"/>
  <c r="AL52" i="4"/>
  <c r="N52" i="4"/>
  <c r="AP52" i="4"/>
  <c r="AT52" i="4"/>
  <c r="E52" i="4"/>
  <c r="L52" i="4"/>
  <c r="BA52" i="4"/>
  <c r="W52" i="4"/>
  <c r="AC52" i="4"/>
  <c r="AQ52" i="4"/>
  <c r="AB52" i="4"/>
  <c r="AM52" i="4"/>
  <c r="AW52" i="4"/>
  <c r="AK52" i="4"/>
  <c r="G52" i="4"/>
  <c r="AR52" i="4"/>
  <c r="AI52" i="4"/>
  <c r="BC52" i="4"/>
  <c r="AA52" i="4"/>
  <c r="AG52" i="4"/>
  <c r="J52" i="4"/>
</calcChain>
</file>

<file path=xl/sharedStrings.xml><?xml version="1.0" encoding="utf-8"?>
<sst xmlns="http://schemas.openxmlformats.org/spreadsheetml/2006/main" count="686" uniqueCount="138">
  <si>
    <t xml:space="preserve"> </t>
    <phoneticPr fontId="9" type="noConversion"/>
  </si>
  <si>
    <t>(단위 : 명)</t>
    <phoneticPr fontId="9" type="noConversion"/>
  </si>
  <si>
    <t>구    분</t>
    <phoneticPr fontId="9" type="noConversion"/>
  </si>
  <si>
    <t>전월대비</t>
    <phoneticPr fontId="9" type="noConversion"/>
  </si>
  <si>
    <t>계(C)</t>
    <phoneticPr fontId="9" type="noConversion"/>
  </si>
  <si>
    <t>남</t>
    <phoneticPr fontId="9" type="noConversion"/>
  </si>
  <si>
    <t>여</t>
    <phoneticPr fontId="9" type="noConversion"/>
  </si>
  <si>
    <t>증감
(C-B)</t>
    <phoneticPr fontId="9" type="noConversion"/>
  </si>
  <si>
    <t>증감율
(%)</t>
    <phoneticPr fontId="9" type="noConversion"/>
  </si>
  <si>
    <t>증감
(C-A)</t>
    <phoneticPr fontId="9" type="noConversion"/>
  </si>
  <si>
    <t>충청남도</t>
    <phoneticPr fontId="9" type="noConversion"/>
  </si>
  <si>
    <t>시계</t>
    <phoneticPr fontId="9" type="noConversion"/>
  </si>
  <si>
    <t>천안시</t>
    <phoneticPr fontId="9" type="noConversion"/>
  </si>
  <si>
    <t>공주시</t>
    <phoneticPr fontId="9" type="noConversion"/>
  </si>
  <si>
    <t>보령시</t>
    <phoneticPr fontId="9" type="noConversion"/>
  </si>
  <si>
    <t>아산시</t>
    <phoneticPr fontId="9" type="noConversion"/>
  </si>
  <si>
    <t>서산시</t>
    <phoneticPr fontId="9" type="noConversion"/>
  </si>
  <si>
    <t>논산시</t>
    <phoneticPr fontId="9" type="noConversion"/>
  </si>
  <si>
    <t>계룡시</t>
    <phoneticPr fontId="9" type="noConversion"/>
  </si>
  <si>
    <t>당진시</t>
    <phoneticPr fontId="9" type="noConversion"/>
  </si>
  <si>
    <t>군계</t>
    <phoneticPr fontId="9" type="noConversion"/>
  </si>
  <si>
    <t>금산군</t>
    <phoneticPr fontId="9" type="noConversion"/>
  </si>
  <si>
    <t>부여군</t>
    <phoneticPr fontId="9" type="noConversion"/>
  </si>
  <si>
    <t>서천군</t>
    <phoneticPr fontId="9" type="noConversion"/>
  </si>
  <si>
    <t>청양군</t>
    <phoneticPr fontId="9" type="noConversion"/>
  </si>
  <si>
    <t>홍성군</t>
    <phoneticPr fontId="9" type="noConversion"/>
  </si>
  <si>
    <t>예산군</t>
    <phoneticPr fontId="9" type="noConversion"/>
  </si>
  <si>
    <t>태안군</t>
    <phoneticPr fontId="9" type="noConversion"/>
  </si>
  <si>
    <t>(단위 : 명)</t>
    <phoneticPr fontId="9" type="noConversion"/>
  </si>
  <si>
    <t>행정기관</t>
  </si>
  <si>
    <t>전월대비
(C-B)</t>
    <phoneticPr fontId="9" type="noConversion"/>
  </si>
  <si>
    <t>계</t>
  </si>
  <si>
    <t>남</t>
  </si>
  <si>
    <t>여</t>
  </si>
  <si>
    <t>전국</t>
    <phoneticPr fontId="9" type="noConversion"/>
  </si>
  <si>
    <t>서울특별시</t>
    <phoneticPr fontId="9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</si>
  <si>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</si>
  <si>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</si>
  <si>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</si>
  <si>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</si>
  <si>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</si>
  <si>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울산광역시</t>
    <phoneticPr fontId="9" type="noConversion"/>
  </si>
  <si>
    <t>세종특별자치시</t>
    <phoneticPr fontId="9" type="noConversion"/>
  </si>
  <si>
    <t>경기도</t>
    <phoneticPr fontId="9" type="noConversion"/>
  </si>
  <si>
    <t>강원도</t>
    <phoneticPr fontId="9" type="noConversion"/>
  </si>
  <si>
    <t>충청북도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</si>
  <si>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</si>
  <si>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</si>
  <si>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</si>
  <si>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경상북도</t>
    <phoneticPr fontId="9" type="noConversion"/>
  </si>
  <si>
    <t>경상남도</t>
    <phoneticPr fontId="9" type="noConversion"/>
  </si>
  <si>
    <t>제주특별자치도</t>
    <phoneticPr fontId="9" type="noConversion"/>
  </si>
  <si>
    <t>5세별</t>
  </si>
  <si>
    <t>총인구수 (명)</t>
  </si>
  <si>
    <t>남자인구수 (명)</t>
  </si>
  <si>
    <t>여자인구수 (명)</t>
  </si>
  <si>
    <t>2020. 02</t>
  </si>
  <si>
    <t>충청남도</t>
  </si>
  <si>
    <t>천안시</t>
  </si>
  <si>
    <t>동남구</t>
  </si>
  <si>
    <t>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</si>
  <si>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</si>
  <si>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</si>
  <si>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</si>
  <si>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</si>
  <si>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</si>
  <si>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</si>
  <si>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</si>
  <si>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</si>
  <si>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</si>
  <si>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</si>
  <si>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</si>
  <si>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</si>
  <si>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</si>
  <si>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</si>
  <si>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0 - 4세</t>
  </si>
  <si>
    <t>5 - 9세</t>
  </si>
  <si>
    <t>10 - 14세</t>
  </si>
  <si>
    <t>15 - 19세</t>
  </si>
  <si>
    <t>20 - 24세</t>
  </si>
  <si>
    <t>25 - 29세</t>
  </si>
  <si>
    <t>30 - 34세</t>
  </si>
  <si>
    <t>35 - 39세</t>
  </si>
  <si>
    <t>40 - 44세</t>
  </si>
  <si>
    <t>45 - 49세</t>
  </si>
  <si>
    <t>50 - 54세</t>
  </si>
  <si>
    <t>55 - 59세</t>
  </si>
  <si>
    <t>60 - 64세</t>
  </si>
  <si>
    <t>65 - 69세</t>
  </si>
  <si>
    <t>70 - 74세</t>
  </si>
  <si>
    <t>75 - 79세</t>
  </si>
  <si>
    <t>80 - 84세</t>
  </si>
  <si>
    <t>85 - 89세</t>
  </si>
  <si>
    <t>90 - 94세</t>
  </si>
  <si>
    <t>95 - 99세</t>
  </si>
  <si>
    <t>100+</t>
  </si>
  <si>
    <t>(단위 : 명)</t>
    <phoneticPr fontId="9" type="noConversion"/>
  </si>
  <si>
    <t>2019. 12</t>
  </si>
  <si>
    <t>0 - 9세</t>
    <phoneticPr fontId="5" type="noConversion"/>
  </si>
  <si>
    <t>10 - 19세</t>
    <phoneticPr fontId="5" type="noConversion"/>
  </si>
  <si>
    <t>20 - 29세</t>
    <phoneticPr fontId="5" type="noConversion"/>
  </si>
  <si>
    <t>30 - 39세</t>
    <phoneticPr fontId="5" type="noConversion"/>
  </si>
  <si>
    <t>40 - 49세</t>
    <phoneticPr fontId="5" type="noConversion"/>
  </si>
  <si>
    <t>50 - 59세</t>
    <phoneticPr fontId="5" type="noConversion"/>
  </si>
  <si>
    <t>60 - 69세</t>
    <phoneticPr fontId="5" type="noConversion"/>
  </si>
  <si>
    <t>70 - 79세</t>
    <phoneticPr fontId="5" type="noConversion"/>
  </si>
  <si>
    <t>80 - 89세</t>
    <phoneticPr fontId="5" type="noConversion"/>
  </si>
  <si>
    <t>90 - 99세</t>
    <phoneticPr fontId="5" type="noConversion"/>
  </si>
  <si>
    <t>(단위 : %)</t>
    <phoneticPr fontId="9" type="noConversion"/>
  </si>
  <si>
    <t>0 - 9세</t>
    <phoneticPr fontId="5" type="noConversion"/>
  </si>
  <si>
    <t>10 - 19세</t>
    <phoneticPr fontId="5" type="noConversion"/>
  </si>
  <si>
    <t>30 - 39세</t>
    <phoneticPr fontId="5" type="noConversion"/>
  </si>
  <si>
    <t>50 - 59세</t>
    <phoneticPr fontId="5" type="noConversion"/>
  </si>
  <si>
    <t>80 - 89세</t>
    <phoneticPr fontId="5" type="noConversion"/>
  </si>
  <si>
    <t>90 - 99세</t>
    <phoneticPr fontId="5" type="noConversion"/>
  </si>
  <si>
    <t>ㆍ성비: 인구구조를 크게 남녀별로 구분하는 지표로 여자 100명당 남자수를 의미
      ※ 성비 = 남자인구 ÷ 여자인구× 100</t>
    <phoneticPr fontId="5" type="noConversion"/>
  </si>
  <si>
    <r>
      <t>※ 주민등록상 인구통계는 외국인을 제외한</t>
    </r>
    <r>
      <rPr>
        <sz val="10"/>
        <color rgb="FFFF0000"/>
        <rFont val="맑은 고딕"/>
        <family val="3"/>
        <charset val="129"/>
        <scheme val="minor"/>
      </rPr>
      <t xml:space="preserve"> 내국인</t>
    </r>
    <r>
      <rPr>
        <sz val="10"/>
        <rFont val="맑은 고딕"/>
        <family val="3"/>
        <charset val="129"/>
        <scheme val="minor"/>
      </rPr>
      <t xml:space="preserve"> 통계입니다.</t>
    </r>
    <phoneticPr fontId="9" type="noConversion"/>
  </si>
  <si>
    <t xml:space="preserve"> (동남구)</t>
    <phoneticPr fontId="9" type="noConversion"/>
  </si>
  <si>
    <t xml:space="preserve"> (서북구)</t>
    <phoneticPr fontId="9" type="noConversion"/>
  </si>
  <si>
    <t>(동남구)</t>
    <phoneticPr fontId="1" type="noConversion"/>
  </si>
  <si>
    <t>(서북구)</t>
    <phoneticPr fontId="1" type="noConversion"/>
  </si>
  <si>
    <t xml:space="preserve"> </t>
    <phoneticPr fontId="1" type="noConversion"/>
  </si>
  <si>
    <t>10세별</t>
    <phoneticPr fontId="1" type="noConversion"/>
  </si>
  <si>
    <t>20년 말 대비</t>
    <phoneticPr fontId="9" type="noConversion"/>
  </si>
  <si>
    <t>'20년말
(A)</t>
    <phoneticPr fontId="9" type="noConversion"/>
  </si>
  <si>
    <t>20년대비
(C-A)</t>
    <phoneticPr fontId="9" type="noConversion"/>
  </si>
  <si>
    <t>총인구수 (명)</t>
    <phoneticPr fontId="1" type="noConversion"/>
  </si>
  <si>
    <t>인구수('21년 6월) (C)</t>
    <phoneticPr fontId="5" type="noConversion"/>
  </si>
  <si>
    <t>'21년 5월
(B)</t>
    <phoneticPr fontId="5" type="noConversion"/>
  </si>
  <si>
    <t>◆ 도내 주민등록상 인구 증감 현황(2021년 6월말 기준)</t>
    <phoneticPr fontId="5" type="noConversion"/>
  </si>
  <si>
    <t>세대수
('21년 6월)</t>
    <phoneticPr fontId="5" type="noConversion"/>
  </si>
  <si>
    <t>◆ 전국 주민등록상 인구 현황(2021년 6월말 기준)</t>
    <phoneticPr fontId="1" type="noConversion"/>
  </si>
  <si>
    <t>세대수
('21년 6월)</t>
    <phoneticPr fontId="5" type="noConversion"/>
  </si>
  <si>
    <t>◆ 도내 주민등록상 연령별 성별 5세별 인구수('21년 6월말 기준)</t>
    <phoneticPr fontId="5" type="noConversion"/>
  </si>
  <si>
    <t>2021. 6</t>
    <phoneticPr fontId="1" type="noConversion"/>
  </si>
  <si>
    <t>◆ 도내 주민등록상 연령별 성별 10세별 인구수('21년 6월말 기준)</t>
    <phoneticPr fontId="5" type="noConversion"/>
  </si>
  <si>
    <t>◆ 도내 주민등록상 연령별 성별 인구 구성비 현황('21년 6월말 기준)</t>
    <phoneticPr fontId="5" type="noConversion"/>
  </si>
  <si>
    <t>◆ 도내 주민등록상 연령별 성비 현황('21년 6월말 기준)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</si>
</sst>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\ "/>
    <numFmt numFmtId="177" formatCode="#,##0_ ;[Red]\-#,##0\ "/>
    <numFmt numFmtId="178" formatCode="0.00_ ;[Red]\-0.00\ "/>
    <numFmt numFmtId="179" formatCode="#,##0.00_ ;[Red]\-#,##0.00\ "/>
    <numFmt numFmtId="180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2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2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2" applyFont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 shrinkToFit="1"/>
    </xf>
    <xf numFmtId="178" fontId="4" fillId="3" borderId="17" xfId="1" applyNumberFormat="1" applyFont="1" applyFill="1" applyBorder="1" applyAlignment="1">
      <alignment horizontal="right" vertical="center"/>
    </xf>
    <xf numFmtId="178" fontId="8" fillId="4" borderId="17" xfId="1" applyNumberFormat="1" applyFont="1" applyFill="1" applyBorder="1" applyAlignment="1">
      <alignment horizontal="right" vertical="center"/>
    </xf>
    <xf numFmtId="176" fontId="4" fillId="3" borderId="15" xfId="1" applyNumberFormat="1" applyFont="1" applyFill="1" applyBorder="1" applyAlignment="1">
      <alignment horizontal="right" vertical="center"/>
    </xf>
    <xf numFmtId="178" fontId="8" fillId="4" borderId="9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/>
    </xf>
    <xf numFmtId="0" fontId="4" fillId="5" borderId="20" xfId="1" applyFont="1" applyFill="1" applyBorder="1" applyAlignment="1">
      <alignment horizontal="distributed" vertical="center" shrinkToFit="1"/>
    </xf>
    <xf numFmtId="0" fontId="8" fillId="0" borderId="3" xfId="1" applyFont="1" applyBorder="1" applyAlignment="1">
      <alignment horizontal="distributed" vertical="center" shrinkToFit="1"/>
    </xf>
    <xf numFmtId="0" fontId="8" fillId="0" borderId="25" xfId="1" applyFont="1" applyBorder="1" applyAlignment="1">
      <alignment horizontal="distributed" vertical="center" shrinkToFit="1"/>
    </xf>
    <xf numFmtId="0" fontId="8" fillId="0" borderId="27" xfId="1" applyFont="1" applyBorder="1" applyAlignment="1">
      <alignment horizontal="distributed" vertical="center" shrinkToFit="1"/>
    </xf>
    <xf numFmtId="0" fontId="8" fillId="0" borderId="29" xfId="1" applyFont="1" applyBorder="1" applyAlignment="1">
      <alignment horizontal="distributed" vertical="center" shrinkToFit="1"/>
    </xf>
    <xf numFmtId="0" fontId="8" fillId="0" borderId="31" xfId="1" applyFont="1" applyBorder="1" applyAlignment="1">
      <alignment horizontal="distributed"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7" borderId="15" xfId="2" applyFont="1" applyFill="1" applyBorder="1" applyAlignment="1">
      <alignment vertical="center"/>
    </xf>
    <xf numFmtId="0" fontId="7" fillId="8" borderId="28" xfId="2" applyFont="1" applyFill="1" applyBorder="1" applyAlignment="1">
      <alignment vertical="center"/>
    </xf>
    <xf numFmtId="0" fontId="7" fillId="8" borderId="15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7" borderId="15" xfId="2" applyFont="1" applyFill="1" applyBorder="1" applyAlignment="1">
      <alignment vertical="center"/>
    </xf>
    <xf numFmtId="0" fontId="13" fillId="8" borderId="28" xfId="2" applyFont="1" applyFill="1" applyBorder="1" applyAlignment="1">
      <alignment vertical="center"/>
    </xf>
    <xf numFmtId="0" fontId="13" fillId="8" borderId="15" xfId="2" applyFont="1" applyFill="1" applyBorder="1" applyAlignment="1">
      <alignment vertical="center"/>
    </xf>
    <xf numFmtId="179" fontId="13" fillId="0" borderId="15" xfId="2" applyNumberFormat="1" applyFont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176" fontId="4" fillId="3" borderId="16" xfId="1" applyNumberFormat="1" applyFont="1" applyFill="1" applyBorder="1" applyAlignment="1">
      <alignment horizontal="right" vertical="center"/>
    </xf>
    <xf numFmtId="177" fontId="4" fillId="3" borderId="18" xfId="1" applyNumberFormat="1" applyFont="1" applyFill="1" applyBorder="1" applyAlignment="1">
      <alignment horizontal="right" vertical="center" shrinkToFit="1"/>
    </xf>
    <xf numFmtId="177" fontId="8" fillId="4" borderId="18" xfId="1" applyNumberFormat="1" applyFont="1" applyFill="1" applyBorder="1" applyAlignment="1">
      <alignment horizontal="right" vertical="center" shrinkToFit="1"/>
    </xf>
    <xf numFmtId="177" fontId="8" fillId="4" borderId="19" xfId="1" applyNumberFormat="1" applyFont="1" applyFill="1" applyBorder="1" applyAlignment="1">
      <alignment horizontal="right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176" fontId="11" fillId="5" borderId="22" xfId="7" applyNumberFormat="1" applyFont="1" applyFill="1" applyBorder="1">
      <alignment vertical="center"/>
    </xf>
    <xf numFmtId="176" fontId="11" fillId="3" borderId="33" xfId="6" applyNumberFormat="1" applyFont="1" applyFill="1" applyBorder="1" applyAlignment="1">
      <alignment vertical="center"/>
    </xf>
    <xf numFmtId="176" fontId="4" fillId="3" borderId="33" xfId="1" applyNumberFormat="1" applyFont="1" applyFill="1" applyBorder="1" applyAlignment="1">
      <alignment horizontal="right" vertical="center"/>
    </xf>
    <xf numFmtId="41" fontId="19" fillId="0" borderId="15" xfId="10" applyFont="1" applyBorder="1">
      <alignment vertical="center"/>
    </xf>
    <xf numFmtId="3" fontId="11" fillId="3" borderId="18" xfId="0" applyNumberFormat="1" applyFont="1" applyFill="1" applyBorder="1" applyAlignment="1">
      <alignment horizontal="right" vertical="center"/>
    </xf>
    <xf numFmtId="41" fontId="19" fillId="0" borderId="33" xfId="10" applyFont="1" applyBorder="1">
      <alignment vertical="center"/>
    </xf>
    <xf numFmtId="41" fontId="19" fillId="0" borderId="16" xfId="10" applyFont="1" applyBorder="1">
      <alignment vertical="center"/>
    </xf>
    <xf numFmtId="0" fontId="4" fillId="2" borderId="19" xfId="1" applyFont="1" applyFill="1" applyBorder="1" applyAlignment="1">
      <alignment horizontal="center" vertical="center" wrapText="1" shrinkToFit="1"/>
    </xf>
    <xf numFmtId="180" fontId="16" fillId="0" borderId="33" xfId="0" applyNumberFormat="1" applyFont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180" fontId="20" fillId="0" borderId="16" xfId="0" applyNumberFormat="1" applyFont="1" applyFill="1" applyBorder="1" applyAlignment="1">
      <alignment vertical="center"/>
    </xf>
    <xf numFmtId="180" fontId="16" fillId="0" borderId="34" xfId="0" applyNumberFormat="1" applyFont="1" applyBorder="1" applyAlignment="1">
      <alignment vertical="center"/>
    </xf>
    <xf numFmtId="180" fontId="20" fillId="0" borderId="8" xfId="0" applyNumberFormat="1" applyFont="1" applyFill="1" applyBorder="1" applyAlignment="1">
      <alignment vertical="center"/>
    </xf>
    <xf numFmtId="180" fontId="20" fillId="0" borderId="38" xfId="0" applyNumberFormat="1" applyFont="1" applyFill="1" applyBorder="1" applyAlignment="1">
      <alignment vertical="center"/>
    </xf>
    <xf numFmtId="180" fontId="16" fillId="0" borderId="36" xfId="0" applyNumberFormat="1" applyFont="1" applyBorder="1" applyAlignment="1">
      <alignment vertical="center"/>
    </xf>
    <xf numFmtId="180" fontId="11" fillId="5" borderId="22" xfId="0" applyNumberFormat="1" applyFont="1" applyFill="1" applyBorder="1" applyAlignment="1">
      <alignment vertical="center"/>
    </xf>
    <xf numFmtId="41" fontId="18" fillId="0" borderId="15" xfId="10" applyFont="1" applyFill="1" applyBorder="1">
      <alignment vertical="center"/>
    </xf>
    <xf numFmtId="41" fontId="13" fillId="0" borderId="15" xfId="10" applyFont="1" applyBorder="1" applyAlignment="1">
      <alignment horizontal="right" vertical="center"/>
    </xf>
    <xf numFmtId="3" fontId="16" fillId="0" borderId="15" xfId="0" applyNumberFormat="1" applyFont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11" fillId="5" borderId="21" xfId="0" applyNumberFormat="1" applyFont="1" applyFill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41" fontId="19" fillId="3" borderId="18" xfId="10" applyFont="1" applyFill="1" applyBorder="1">
      <alignment vertical="center"/>
    </xf>
    <xf numFmtId="180" fontId="16" fillId="3" borderId="18" xfId="0" applyNumberFormat="1" applyFont="1" applyFill="1" applyBorder="1" applyAlignment="1">
      <alignment vertical="center"/>
    </xf>
    <xf numFmtId="180" fontId="16" fillId="3" borderId="19" xfId="0" applyNumberFormat="1" applyFont="1" applyFill="1" applyBorder="1" applyAlignment="1">
      <alignment vertical="center"/>
    </xf>
    <xf numFmtId="180" fontId="16" fillId="9" borderId="18" xfId="0" applyNumberFormat="1" applyFont="1" applyFill="1" applyBorder="1" applyAlignment="1">
      <alignment vertical="center"/>
    </xf>
    <xf numFmtId="180" fontId="16" fillId="9" borderId="13" xfId="0" applyNumberFormat="1" applyFont="1" applyFill="1" applyBorder="1" applyAlignment="1">
      <alignment vertical="center"/>
    </xf>
    <xf numFmtId="180" fontId="16" fillId="9" borderId="7" xfId="0" applyNumberFormat="1" applyFont="1" applyFill="1" applyBorder="1" applyAlignment="1">
      <alignment vertical="center"/>
    </xf>
    <xf numFmtId="176" fontId="11" fillId="5" borderId="45" xfId="7" applyNumberFormat="1" applyFont="1" applyFill="1" applyBorder="1">
      <alignment vertical="center"/>
    </xf>
    <xf numFmtId="180" fontId="16" fillId="0" borderId="26" xfId="0" applyNumberFormat="1" applyFont="1" applyFill="1" applyBorder="1" applyAlignment="1">
      <alignment vertical="center"/>
    </xf>
    <xf numFmtId="180" fontId="16" fillId="0" borderId="46" xfId="0" applyNumberFormat="1" applyFont="1" applyFill="1" applyBorder="1" applyAlignment="1">
      <alignment vertical="center"/>
    </xf>
    <xf numFmtId="180" fontId="11" fillId="5" borderId="45" xfId="0" applyNumberFormat="1" applyFont="1" applyFill="1" applyBorder="1" applyAlignment="1">
      <alignment vertical="center"/>
    </xf>
    <xf numFmtId="180" fontId="16" fillId="0" borderId="30" xfId="0" applyNumberFormat="1" applyFont="1" applyFill="1" applyBorder="1" applyAlignment="1">
      <alignment vertical="center"/>
    </xf>
    <xf numFmtId="180" fontId="16" fillId="0" borderId="47" xfId="0" applyNumberFormat="1" applyFont="1" applyFill="1" applyBorder="1" applyAlignment="1">
      <alignment vertical="center"/>
    </xf>
    <xf numFmtId="176" fontId="11" fillId="5" borderId="42" xfId="6" applyNumberFormat="1" applyFont="1" applyFill="1" applyBorder="1">
      <alignment vertical="center"/>
    </xf>
    <xf numFmtId="176" fontId="10" fillId="0" borderId="32" xfId="8" applyNumberFormat="1" applyFont="1" applyBorder="1">
      <alignment vertical="center"/>
    </xf>
    <xf numFmtId="176" fontId="10" fillId="0" borderId="33" xfId="8" applyNumberFormat="1" applyFont="1" applyBorder="1">
      <alignment vertical="center"/>
    </xf>
    <xf numFmtId="176" fontId="10" fillId="0" borderId="40" xfId="8" applyNumberFormat="1" applyFont="1" applyBorder="1">
      <alignment vertical="center"/>
    </xf>
    <xf numFmtId="176" fontId="11" fillId="5" borderId="42" xfId="8" applyNumberFormat="1" applyFont="1" applyFill="1" applyBorder="1">
      <alignment vertical="center"/>
    </xf>
    <xf numFmtId="176" fontId="10" fillId="0" borderId="48" xfId="8" applyNumberFormat="1" applyFont="1" applyBorder="1">
      <alignment vertical="center"/>
    </xf>
    <xf numFmtId="176" fontId="10" fillId="0" borderId="34" xfId="8" applyNumberFormat="1" applyFont="1" applyBorder="1">
      <alignment vertical="center"/>
    </xf>
    <xf numFmtId="0" fontId="4" fillId="3" borderId="25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176" fontId="8" fillId="4" borderId="33" xfId="1" applyNumberFormat="1" applyFont="1" applyFill="1" applyBorder="1">
      <alignment vertical="center"/>
    </xf>
    <xf numFmtId="176" fontId="10" fillId="0" borderId="33" xfId="3" applyNumberFormat="1" applyFont="1" applyBorder="1">
      <alignment vertical="center"/>
    </xf>
    <xf numFmtId="176" fontId="4" fillId="3" borderId="33" xfId="1" applyNumberFormat="1" applyFont="1" applyFill="1" applyBorder="1">
      <alignment vertical="center"/>
    </xf>
    <xf numFmtId="176" fontId="10" fillId="0" borderId="34" xfId="3" applyNumberFormat="1" applyFont="1" applyBorder="1">
      <alignment vertical="center"/>
    </xf>
    <xf numFmtId="0" fontId="4" fillId="3" borderId="29" xfId="1" applyFont="1" applyFill="1" applyBorder="1" applyAlignment="1">
      <alignment horizontal="center" vertical="center"/>
    </xf>
    <xf numFmtId="176" fontId="4" fillId="3" borderId="48" xfId="1" applyNumberFormat="1" applyFont="1" applyFill="1" applyBorder="1" applyAlignment="1">
      <alignment vertical="center" shrinkToFit="1"/>
    </xf>
    <xf numFmtId="176" fontId="4" fillId="3" borderId="49" xfId="1" applyNumberFormat="1" applyFont="1" applyFill="1" applyBorder="1" applyAlignment="1">
      <alignment vertical="center" shrinkToFit="1"/>
    </xf>
    <xf numFmtId="176" fontId="4" fillId="3" borderId="50" xfId="1" applyNumberFormat="1" applyFont="1" applyFill="1" applyBorder="1" applyAlignment="1">
      <alignment vertical="center" shrinkToFit="1"/>
    </xf>
    <xf numFmtId="176" fontId="4" fillId="3" borderId="51" xfId="1" applyNumberFormat="1" applyFont="1" applyFill="1" applyBorder="1" applyAlignment="1">
      <alignment vertical="center" shrinkToFit="1"/>
    </xf>
    <xf numFmtId="176" fontId="4" fillId="3" borderId="52" xfId="1" applyNumberFormat="1" applyFont="1" applyFill="1" applyBorder="1" applyAlignment="1">
      <alignment vertical="center" shrinkToFit="1"/>
    </xf>
    <xf numFmtId="177" fontId="4" fillId="3" borderId="13" xfId="1" applyNumberFormat="1" applyFont="1" applyFill="1" applyBorder="1" applyAlignment="1">
      <alignment horizontal="right" vertical="center" shrinkToFit="1"/>
    </xf>
    <xf numFmtId="178" fontId="4" fillId="3" borderId="12" xfId="1" applyNumberFormat="1" applyFont="1" applyFill="1" applyBorder="1" applyAlignment="1">
      <alignment horizontal="right" vertical="center"/>
    </xf>
    <xf numFmtId="0" fontId="4" fillId="10" borderId="20" xfId="1" applyFont="1" applyFill="1" applyBorder="1" applyAlignment="1">
      <alignment horizontal="center" vertical="center"/>
    </xf>
    <xf numFmtId="176" fontId="4" fillId="10" borderId="42" xfId="1" applyNumberFormat="1" applyFont="1" applyFill="1" applyBorder="1">
      <alignment vertical="center"/>
    </xf>
    <xf numFmtId="176" fontId="4" fillId="10" borderId="22" xfId="1" applyNumberFormat="1" applyFont="1" applyFill="1" applyBorder="1">
      <alignment vertical="center"/>
    </xf>
    <xf numFmtId="176" fontId="4" fillId="10" borderId="21" xfId="1" applyNumberFormat="1" applyFont="1" applyFill="1" applyBorder="1">
      <alignment vertical="center"/>
    </xf>
    <xf numFmtId="176" fontId="4" fillId="10" borderId="53" xfId="1" applyNumberFormat="1" applyFont="1" applyFill="1" applyBorder="1">
      <alignment vertical="center"/>
    </xf>
    <xf numFmtId="177" fontId="4" fillId="10" borderId="22" xfId="1" applyNumberFormat="1" applyFont="1" applyFill="1" applyBorder="1" applyAlignment="1">
      <alignment horizontal="right" vertical="center" shrinkToFit="1"/>
    </xf>
    <xf numFmtId="178" fontId="4" fillId="10" borderId="23" xfId="1" applyNumberFormat="1" applyFont="1" applyFill="1" applyBorder="1" applyAlignment="1">
      <alignment horizontal="right" vertical="center"/>
    </xf>
    <xf numFmtId="0" fontId="4" fillId="2" borderId="37" xfId="1" applyFont="1" applyFill="1" applyBorder="1" applyAlignment="1">
      <alignment horizontal="center" vertical="center" shrinkToFit="1"/>
    </xf>
    <xf numFmtId="176" fontId="11" fillId="5" borderId="55" xfId="7" applyNumberFormat="1" applyFont="1" applyFill="1" applyBorder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vertical="center"/>
    </xf>
    <xf numFmtId="3" fontId="11" fillId="5" borderId="53" xfId="0" applyNumberFormat="1" applyFont="1" applyFill="1" applyBorder="1" applyAlignment="1">
      <alignment vertical="center"/>
    </xf>
    <xf numFmtId="3" fontId="16" fillId="0" borderId="35" xfId="0" applyNumberFormat="1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176" fontId="11" fillId="5" borderId="42" xfId="7" applyNumberFormat="1" applyFont="1" applyFill="1" applyBorder="1">
      <alignment vertical="center"/>
    </xf>
    <xf numFmtId="180" fontId="12" fillId="0" borderId="33" xfId="2" applyNumberFormat="1" applyFont="1" applyBorder="1" applyAlignment="1">
      <alignment vertical="center"/>
    </xf>
    <xf numFmtId="180" fontId="12" fillId="0" borderId="40" xfId="2" applyNumberFormat="1" applyFont="1" applyBorder="1" applyAlignment="1">
      <alignment vertical="center"/>
    </xf>
    <xf numFmtId="180" fontId="17" fillId="5" borderId="42" xfId="2" applyNumberFormat="1" applyFont="1" applyFill="1" applyBorder="1" applyAlignment="1">
      <alignment vertical="center"/>
    </xf>
    <xf numFmtId="180" fontId="12" fillId="0" borderId="48" xfId="2" applyNumberFormat="1" applyFont="1" applyBorder="1" applyAlignment="1">
      <alignment vertical="center"/>
    </xf>
    <xf numFmtId="180" fontId="12" fillId="0" borderId="34" xfId="2" applyNumberFormat="1" applyFont="1" applyBorder="1" applyAlignment="1">
      <alignment vertical="center"/>
    </xf>
    <xf numFmtId="0" fontId="4" fillId="2" borderId="37" xfId="1" applyFont="1" applyFill="1" applyBorder="1" applyAlignment="1">
      <alignment horizontal="center" vertical="center" wrapText="1" shrinkToFit="1"/>
    </xf>
    <xf numFmtId="178" fontId="4" fillId="10" borderId="53" xfId="1" applyNumberFormat="1" applyFont="1" applyFill="1" applyBorder="1" applyAlignment="1">
      <alignment horizontal="right" vertical="center"/>
    </xf>
    <xf numFmtId="178" fontId="4" fillId="3" borderId="35" xfId="1" applyNumberFormat="1" applyFont="1" applyFill="1" applyBorder="1" applyAlignment="1">
      <alignment horizontal="right" vertical="center"/>
    </xf>
    <xf numFmtId="178" fontId="8" fillId="4" borderId="16" xfId="1" applyNumberFormat="1" applyFont="1" applyFill="1" applyBorder="1" applyAlignment="1">
      <alignment horizontal="right" vertical="center"/>
    </xf>
    <xf numFmtId="178" fontId="4" fillId="3" borderId="16" xfId="1" applyNumberFormat="1" applyFont="1" applyFill="1" applyBorder="1" applyAlignment="1">
      <alignment horizontal="right" vertical="center"/>
    </xf>
    <xf numFmtId="178" fontId="8" fillId="4" borderId="37" xfId="1" applyNumberFormat="1" applyFont="1" applyFill="1" applyBorder="1" applyAlignment="1">
      <alignment horizontal="right" vertical="center"/>
    </xf>
    <xf numFmtId="0" fontId="4" fillId="2" borderId="7" xfId="1" applyFont="1" applyFill="1" applyBorder="1" applyAlignment="1">
      <alignment horizontal="center" vertical="center" wrapText="1" shrinkToFit="1"/>
    </xf>
    <xf numFmtId="177" fontId="4" fillId="10" borderId="56" xfId="1" applyNumberFormat="1" applyFont="1" applyFill="1" applyBorder="1" applyAlignment="1">
      <alignment horizontal="right" vertical="center" shrinkToFit="1"/>
    </xf>
    <xf numFmtId="177" fontId="4" fillId="3" borderId="10" xfId="1" applyNumberFormat="1" applyFont="1" applyFill="1" applyBorder="1" applyAlignment="1">
      <alignment horizontal="right" vertical="center" shrinkToFit="1"/>
    </xf>
    <xf numFmtId="177" fontId="8" fillId="4" borderId="14" xfId="1" applyNumberFormat="1" applyFont="1" applyFill="1" applyBorder="1" applyAlignment="1">
      <alignment horizontal="right" vertical="center" shrinkToFit="1"/>
    </xf>
    <xf numFmtId="177" fontId="4" fillId="3" borderId="14" xfId="1" applyNumberFormat="1" applyFont="1" applyFill="1" applyBorder="1" applyAlignment="1">
      <alignment horizontal="right" vertical="center" shrinkToFit="1"/>
    </xf>
    <xf numFmtId="177" fontId="8" fillId="4" borderId="7" xfId="1" applyNumberFormat="1" applyFont="1" applyFill="1" applyBorder="1" applyAlignment="1">
      <alignment horizontal="right" vertical="center" shrinkToFit="1"/>
    </xf>
    <xf numFmtId="177" fontId="4" fillId="5" borderId="55" xfId="1" applyNumberFormat="1" applyFont="1" applyFill="1" applyBorder="1" applyAlignment="1">
      <alignment vertical="center" shrinkToFit="1"/>
    </xf>
    <xf numFmtId="177" fontId="8" fillId="0" borderId="4" xfId="1" applyNumberFormat="1" applyFont="1" applyBorder="1" applyAlignment="1">
      <alignment vertical="center" shrinkToFit="1"/>
    </xf>
    <xf numFmtId="177" fontId="8" fillId="0" borderId="58" xfId="1" applyNumberFormat="1" applyFont="1" applyBorder="1" applyAlignment="1">
      <alignment vertical="center" shrinkToFit="1"/>
    </xf>
    <xf numFmtId="177" fontId="8" fillId="0" borderId="59" xfId="1" applyNumberFormat="1" applyFont="1" applyBorder="1" applyAlignment="1">
      <alignment vertical="center" shrinkToFit="1"/>
    </xf>
    <xf numFmtId="177" fontId="8" fillId="0" borderId="60" xfId="1" applyNumberFormat="1" applyFont="1" applyBorder="1" applyAlignment="1">
      <alignment vertical="center" shrinkToFit="1"/>
    </xf>
    <xf numFmtId="177" fontId="8" fillId="0" borderId="57" xfId="1" applyNumberFormat="1" applyFont="1" applyBorder="1" applyAlignment="1">
      <alignment vertical="center" shrinkToFit="1"/>
    </xf>
    <xf numFmtId="177" fontId="4" fillId="5" borderId="42" xfId="1" applyNumberFormat="1" applyFont="1" applyFill="1" applyBorder="1" applyAlignment="1">
      <alignment vertical="center" shrinkToFit="1"/>
    </xf>
    <xf numFmtId="177" fontId="8" fillId="0" borderId="32" xfId="1" applyNumberFormat="1" applyFont="1" applyBorder="1" applyAlignment="1">
      <alignment vertical="center" shrinkToFit="1"/>
    </xf>
    <xf numFmtId="177" fontId="8" fillId="0" borderId="33" xfId="1" applyNumberFormat="1" applyFont="1" applyBorder="1" applyAlignment="1">
      <alignment vertical="center" shrinkToFit="1"/>
    </xf>
    <xf numFmtId="177" fontId="8" fillId="0" borderId="33" xfId="9" applyNumberFormat="1" applyFont="1" applyBorder="1" applyAlignment="1">
      <alignment vertical="center" shrinkToFit="1"/>
    </xf>
    <xf numFmtId="177" fontId="8" fillId="0" borderId="40" xfId="9" applyNumberFormat="1" applyFont="1" applyBorder="1" applyAlignment="1">
      <alignment vertical="center" shrinkToFit="1"/>
    </xf>
    <xf numFmtId="177" fontId="4" fillId="5" borderId="42" xfId="9" applyNumberFormat="1" applyFont="1" applyFill="1" applyBorder="1" applyAlignment="1">
      <alignment vertical="center" shrinkToFit="1"/>
    </xf>
    <xf numFmtId="177" fontId="8" fillId="0" borderId="48" xfId="1" applyNumberFormat="1" applyFont="1" applyBorder="1" applyAlignment="1">
      <alignment vertical="center" shrinkToFit="1"/>
    </xf>
    <xf numFmtId="177" fontId="8" fillId="0" borderId="34" xfId="9" applyNumberFormat="1" applyFont="1" applyBorder="1" applyAlignment="1">
      <alignment vertical="center" shrinkToFit="1"/>
    </xf>
    <xf numFmtId="0" fontId="4" fillId="0" borderId="0" xfId="1" applyFont="1" applyAlignment="1">
      <alignment horizontal="left" vertical="center"/>
    </xf>
    <xf numFmtId="0" fontId="4" fillId="2" borderId="24" xfId="1" applyFont="1" applyFill="1" applyBorder="1" applyAlignment="1">
      <alignment horizontal="center" vertical="center" wrapText="1" shrinkToFit="1"/>
    </xf>
    <xf numFmtId="0" fontId="4" fillId="2" borderId="54" xfId="1" applyFont="1" applyFill="1" applyBorder="1" applyAlignment="1">
      <alignment horizontal="center" vertical="center" wrapText="1" shrinkToFit="1"/>
    </xf>
    <xf numFmtId="0" fontId="4" fillId="2" borderId="1" xfId="1" quotePrefix="1" applyFont="1" applyFill="1" applyBorder="1" applyAlignment="1">
      <alignment horizontal="center" vertical="center" wrapText="1" shrinkToFit="1"/>
    </xf>
    <xf numFmtId="0" fontId="4" fillId="2" borderId="6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4" fillId="2" borderId="31" xfId="1" applyFont="1" applyFill="1" applyBorder="1" applyAlignment="1">
      <alignment horizontal="center" vertical="center" shrinkToFit="1"/>
    </xf>
    <xf numFmtId="0" fontId="4" fillId="2" borderId="32" xfId="1" quotePrefix="1" applyFont="1" applyFill="1" applyBorder="1" applyAlignment="1">
      <alignment horizontal="center" vertical="center" wrapText="1" shrinkToFit="1"/>
    </xf>
    <xf numFmtId="0" fontId="4" fillId="2" borderId="34" xfId="1" applyFont="1" applyFill="1" applyBorder="1" applyAlignment="1">
      <alignment horizontal="center" vertical="center" shrinkToFit="1"/>
    </xf>
    <xf numFmtId="0" fontId="4" fillId="2" borderId="43" xfId="1" quotePrefix="1" applyFont="1" applyFill="1" applyBorder="1" applyAlignment="1">
      <alignment horizontal="center" vertical="center" wrapText="1" shrinkToFit="1"/>
    </xf>
    <xf numFmtId="0" fontId="4" fillId="2" borderId="44" xfId="1" quotePrefix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39" xfId="1" applyFont="1" applyFill="1" applyBorder="1" applyAlignment="1">
      <alignment horizontal="center" vertical="center" wrapText="1" shrinkToFit="1"/>
    </xf>
    <xf numFmtId="0" fontId="4" fillId="2" borderId="36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54" xfId="1" applyFont="1" applyFill="1" applyBorder="1" applyAlignment="1">
      <alignment horizontal="center" vertical="center" shrinkToFit="1"/>
    </xf>
    <xf numFmtId="0" fontId="4" fillId="2" borderId="32" xfId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7" xfId="1" applyFont="1" applyFill="1" applyBorder="1" applyAlignment="1">
      <alignment horizontal="center" vertical="center" shrinkToFit="1"/>
    </xf>
    <xf numFmtId="0" fontId="14" fillId="6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vertical="center"/>
    </xf>
    <xf numFmtId="0" fontId="7" fillId="7" borderId="15" xfId="2" applyFont="1" applyFill="1" applyBorder="1" applyAlignment="1">
      <alignment vertical="center"/>
    </xf>
    <xf numFmtId="0" fontId="13" fillId="7" borderId="15" xfId="2" applyFont="1" applyFill="1" applyBorder="1" applyAlignment="1">
      <alignment horizontal="left" vertical="center"/>
    </xf>
    <xf numFmtId="0" fontId="12" fillId="6" borderId="15" xfId="2" applyFont="1" applyFill="1" applyBorder="1" applyAlignment="1">
      <alignment vertical="center"/>
    </xf>
  </cellXfs>
  <cellStyles count="11">
    <cellStyle name="쉼표 [0]" xfId="10" builtinId="6"/>
    <cellStyle name="쉼표 [0] 2" xfId="9"/>
    <cellStyle name="표준" xfId="0" builtinId="0"/>
    <cellStyle name="표준 16" xfId="7"/>
    <cellStyle name="표준 17" xfId="3"/>
    <cellStyle name="표준 17 2" xfId="8"/>
    <cellStyle name="표준 2" xfId="1"/>
    <cellStyle name="표준 21" xfId="4"/>
    <cellStyle name="표준 22" xfId="5"/>
    <cellStyle name="표준 3" xfId="2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5" sqref="D5"/>
    </sheetView>
  </sheetViews>
  <sheetFormatPr defaultColWidth="10.25" defaultRowHeight="19.5" customHeight="1" x14ac:dyDescent="0.3"/>
  <cols>
    <col min="1" max="1" width="10.25" style="13"/>
    <col min="2" max="8" width="12.625" style="2" customWidth="1"/>
    <col min="9" max="9" width="11.375" style="2" bestFit="1" customWidth="1"/>
    <col min="10" max="10" width="10.25" style="2"/>
    <col min="11" max="11" width="11.375" style="2" bestFit="1" customWidth="1"/>
    <col min="12" max="16384" width="10.25" style="2"/>
  </cols>
  <sheetData>
    <row r="1" spans="1:11" ht="19.5" customHeight="1" x14ac:dyDescent="0.3">
      <c r="A1" s="146" t="s">
        <v>129</v>
      </c>
      <c r="B1" s="146"/>
      <c r="C1" s="146"/>
      <c r="D1" s="146"/>
      <c r="E1" s="146"/>
      <c r="F1" s="146"/>
      <c r="G1" s="146"/>
      <c r="H1" s="35" t="s">
        <v>116</v>
      </c>
      <c r="I1" s="1"/>
      <c r="J1" s="1"/>
      <c r="K1" s="1"/>
    </row>
    <row r="2" spans="1:11" ht="19.5" customHeight="1" thickBot="1" x14ac:dyDescent="0.35">
      <c r="A2" s="151" t="s">
        <v>0</v>
      </c>
      <c r="B2" s="151"/>
      <c r="C2" s="151"/>
      <c r="D2" s="3"/>
      <c r="E2" s="3"/>
      <c r="F2" s="3" t="s">
        <v>121</v>
      </c>
      <c r="G2" s="4" t="s">
        <v>0</v>
      </c>
      <c r="H2" s="5"/>
      <c r="I2" s="5"/>
      <c r="J2" s="5"/>
      <c r="K2" s="6" t="s">
        <v>1</v>
      </c>
    </row>
    <row r="3" spans="1:11" ht="19.5" customHeight="1" x14ac:dyDescent="0.3">
      <c r="A3" s="152" t="s">
        <v>2</v>
      </c>
      <c r="B3" s="154" t="s">
        <v>124</v>
      </c>
      <c r="C3" s="156" t="s">
        <v>128</v>
      </c>
      <c r="D3" s="152" t="s">
        <v>127</v>
      </c>
      <c r="E3" s="158"/>
      <c r="F3" s="159"/>
      <c r="G3" s="160" t="s">
        <v>130</v>
      </c>
      <c r="H3" s="147" t="s">
        <v>3</v>
      </c>
      <c r="I3" s="148"/>
      <c r="J3" s="149" t="s">
        <v>123</v>
      </c>
      <c r="K3" s="150"/>
    </row>
    <row r="4" spans="1:11" ht="28.5" customHeight="1" thickBot="1" x14ac:dyDescent="0.35">
      <c r="A4" s="153"/>
      <c r="B4" s="155"/>
      <c r="C4" s="157"/>
      <c r="D4" s="40" t="s">
        <v>4</v>
      </c>
      <c r="E4" s="41" t="s">
        <v>5</v>
      </c>
      <c r="F4" s="42" t="s">
        <v>6</v>
      </c>
      <c r="G4" s="161"/>
      <c r="H4" s="50" t="s">
        <v>7</v>
      </c>
      <c r="I4" s="120" t="s">
        <v>8</v>
      </c>
      <c r="J4" s="126" t="s">
        <v>9</v>
      </c>
      <c r="K4" s="8" t="s">
        <v>8</v>
      </c>
    </row>
    <row r="5" spans="1:11" ht="19.5" customHeight="1" thickBot="1" x14ac:dyDescent="0.35">
      <c r="A5" s="100" t="s">
        <v>10</v>
      </c>
      <c r="B5" s="101">
        <f t="shared" ref="B5:G5" si="0">SUM(B6,B17)</f>
        <v>2121029</v>
      </c>
      <c r="C5" s="101">
        <f t="shared" si="0"/>
        <v>2117260</v>
      </c>
      <c r="D5" s="102">
        <f t="shared" si="0"/>
        <v>2117400</v>
      </c>
      <c r="E5" s="103">
        <f t="shared" si="0"/>
        <v>1082113</v>
      </c>
      <c r="F5" s="104">
        <f t="shared" si="0"/>
        <v>1035287</v>
      </c>
      <c r="G5" s="101">
        <f t="shared" si="0"/>
        <v>991636</v>
      </c>
      <c r="H5" s="105">
        <f>D5-C5</f>
        <v>140</v>
      </c>
      <c r="I5" s="121">
        <f>H5/C5*100</f>
        <v>6.612319696211141E-3</v>
      </c>
      <c r="J5" s="127">
        <f>D5-B5</f>
        <v>-3629</v>
      </c>
      <c r="K5" s="106">
        <f>J5/B5*100</f>
        <v>-0.17109619906187046</v>
      </c>
    </row>
    <row r="6" spans="1:11" ht="19.5" customHeight="1" x14ac:dyDescent="0.3">
      <c r="A6" s="92" t="s">
        <v>11</v>
      </c>
      <c r="B6" s="93">
        <f t="shared" ref="B6:G6" si="1">SUM(B7,B10:B16)</f>
        <v>1681048</v>
      </c>
      <c r="C6" s="94">
        <f t="shared" si="1"/>
        <v>1680995</v>
      </c>
      <c r="D6" s="95">
        <f>SUM(D7,D10:D16)</f>
        <v>1681793</v>
      </c>
      <c r="E6" s="96">
        <f t="shared" si="1"/>
        <v>864082</v>
      </c>
      <c r="F6" s="97">
        <f t="shared" si="1"/>
        <v>817711</v>
      </c>
      <c r="G6" s="94">
        <f t="shared" si="1"/>
        <v>771268</v>
      </c>
      <c r="H6" s="98">
        <f t="shared" ref="H6:H24" si="2">D6-C6</f>
        <v>798</v>
      </c>
      <c r="I6" s="122">
        <f t="shared" ref="I6:I24" si="3">H6/C6*100</f>
        <v>4.74718842114343E-2</v>
      </c>
      <c r="J6" s="128">
        <f t="shared" ref="J6:J24" si="4">D6-B6</f>
        <v>745</v>
      </c>
      <c r="K6" s="99">
        <f t="shared" ref="K6:K24" si="5">J6/B6*100</f>
        <v>4.4317592359052214E-2</v>
      </c>
    </row>
    <row r="7" spans="1:11" ht="19.5" customHeight="1" x14ac:dyDescent="0.3">
      <c r="A7" s="86" t="s">
        <v>12</v>
      </c>
      <c r="B7" s="88">
        <v>658808</v>
      </c>
      <c r="C7" s="48">
        <v>657775</v>
      </c>
      <c r="D7" s="66">
        <f>E7+F7</f>
        <v>657503</v>
      </c>
      <c r="E7" s="46">
        <v>335917</v>
      </c>
      <c r="F7" s="49">
        <v>321586</v>
      </c>
      <c r="G7" s="48">
        <v>294286</v>
      </c>
      <c r="H7" s="38">
        <f t="shared" si="2"/>
        <v>-272</v>
      </c>
      <c r="I7" s="123">
        <f t="shared" si="3"/>
        <v>-4.1351525977727947E-2</v>
      </c>
      <c r="J7" s="129">
        <f t="shared" si="4"/>
        <v>-1305</v>
      </c>
      <c r="K7" s="10">
        <f t="shared" si="5"/>
        <v>-0.19808502628990543</v>
      </c>
    </row>
    <row r="8" spans="1:11" ht="19.5" customHeight="1" x14ac:dyDescent="0.3">
      <c r="A8" s="86" t="s">
        <v>117</v>
      </c>
      <c r="B8" s="89">
        <v>258009</v>
      </c>
      <c r="C8" s="48">
        <v>256482</v>
      </c>
      <c r="D8" s="66">
        <f t="shared" ref="C8:D24" si="6">E8+F8</f>
        <v>256047</v>
      </c>
      <c r="E8" s="46">
        <v>129806</v>
      </c>
      <c r="F8" s="49">
        <v>126241</v>
      </c>
      <c r="G8" s="48">
        <v>115999</v>
      </c>
      <c r="H8" s="38">
        <f t="shared" si="2"/>
        <v>-435</v>
      </c>
      <c r="I8" s="123">
        <f t="shared" si="3"/>
        <v>-0.16960254520785084</v>
      </c>
      <c r="J8" s="129">
        <f t="shared" si="4"/>
        <v>-1962</v>
      </c>
      <c r="K8" s="10">
        <f t="shared" si="5"/>
        <v>-0.76043858935153419</v>
      </c>
    </row>
    <row r="9" spans="1:11" ht="19.5" customHeight="1" x14ac:dyDescent="0.3">
      <c r="A9" s="86" t="s">
        <v>118</v>
      </c>
      <c r="B9" s="89">
        <v>400799</v>
      </c>
      <c r="C9" s="48">
        <v>401293</v>
      </c>
      <c r="D9" s="66">
        <f t="shared" si="6"/>
        <v>401456</v>
      </c>
      <c r="E9" s="46">
        <v>206111</v>
      </c>
      <c r="F9" s="49">
        <v>195345</v>
      </c>
      <c r="G9" s="48">
        <v>178287</v>
      </c>
      <c r="H9" s="38">
        <f t="shared" si="2"/>
        <v>163</v>
      </c>
      <c r="I9" s="123">
        <f t="shared" si="3"/>
        <v>4.0618700052081645E-2</v>
      </c>
      <c r="J9" s="129">
        <f t="shared" si="4"/>
        <v>657</v>
      </c>
      <c r="K9" s="10">
        <f t="shared" si="5"/>
        <v>0.16392256467705757</v>
      </c>
    </row>
    <row r="10" spans="1:11" ht="19.5" customHeight="1" x14ac:dyDescent="0.3">
      <c r="A10" s="86" t="s">
        <v>13</v>
      </c>
      <c r="B10" s="89">
        <v>104545</v>
      </c>
      <c r="C10" s="48">
        <v>103752</v>
      </c>
      <c r="D10" s="66">
        <f t="shared" si="6"/>
        <v>103640</v>
      </c>
      <c r="E10" s="46">
        <v>51835</v>
      </c>
      <c r="F10" s="49">
        <v>51805</v>
      </c>
      <c r="G10" s="48">
        <v>51112</v>
      </c>
      <c r="H10" s="38">
        <f t="shared" si="2"/>
        <v>-112</v>
      </c>
      <c r="I10" s="123">
        <f t="shared" si="3"/>
        <v>-0.10794972627033694</v>
      </c>
      <c r="J10" s="129">
        <f t="shared" si="4"/>
        <v>-905</v>
      </c>
      <c r="K10" s="10">
        <f t="shared" si="5"/>
        <v>-0.86565593763451143</v>
      </c>
    </row>
    <row r="11" spans="1:11" ht="19.5" customHeight="1" x14ac:dyDescent="0.3">
      <c r="A11" s="86" t="s">
        <v>14</v>
      </c>
      <c r="B11" s="89">
        <v>100229</v>
      </c>
      <c r="C11" s="48">
        <v>99048</v>
      </c>
      <c r="D11" s="66">
        <f t="shared" si="6"/>
        <v>98993</v>
      </c>
      <c r="E11" s="46">
        <v>50235</v>
      </c>
      <c r="F11" s="49">
        <v>48758</v>
      </c>
      <c r="G11" s="48">
        <v>49270</v>
      </c>
      <c r="H11" s="38">
        <f t="shared" si="2"/>
        <v>-55</v>
      </c>
      <c r="I11" s="123">
        <f t="shared" si="3"/>
        <v>-5.5528632582182373E-2</v>
      </c>
      <c r="J11" s="129">
        <f t="shared" si="4"/>
        <v>-1236</v>
      </c>
      <c r="K11" s="10">
        <f t="shared" si="5"/>
        <v>-1.2331760268984027</v>
      </c>
    </row>
    <row r="12" spans="1:11" ht="19.5" customHeight="1" x14ac:dyDescent="0.3">
      <c r="A12" s="86" t="s">
        <v>15</v>
      </c>
      <c r="B12" s="89">
        <v>316129</v>
      </c>
      <c r="C12" s="48">
        <v>319225</v>
      </c>
      <c r="D12" s="66">
        <f t="shared" si="6"/>
        <v>320340</v>
      </c>
      <c r="E12" s="46">
        <v>166425</v>
      </c>
      <c r="F12" s="49">
        <v>153915</v>
      </c>
      <c r="G12" s="48">
        <v>142927</v>
      </c>
      <c r="H12" s="38">
        <f t="shared" si="2"/>
        <v>1115</v>
      </c>
      <c r="I12" s="123">
        <f t="shared" si="3"/>
        <v>0.34928342078471297</v>
      </c>
      <c r="J12" s="129">
        <f t="shared" si="4"/>
        <v>4211</v>
      </c>
      <c r="K12" s="10">
        <f t="shared" si="5"/>
        <v>1.3320511563317505</v>
      </c>
    </row>
    <row r="13" spans="1:11" ht="19.5" customHeight="1" x14ac:dyDescent="0.3">
      <c r="A13" s="86" t="s">
        <v>16</v>
      </c>
      <c r="B13" s="89">
        <v>175591</v>
      </c>
      <c r="C13" s="48">
        <v>176031</v>
      </c>
      <c r="D13" s="66">
        <f t="shared" si="6"/>
        <v>176090</v>
      </c>
      <c r="E13" s="46">
        <v>91855</v>
      </c>
      <c r="F13" s="49">
        <v>84235</v>
      </c>
      <c r="G13" s="48">
        <v>80421</v>
      </c>
      <c r="H13" s="38">
        <f t="shared" si="2"/>
        <v>59</v>
      </c>
      <c r="I13" s="123">
        <f t="shared" si="3"/>
        <v>3.3516823741272843E-2</v>
      </c>
      <c r="J13" s="129">
        <f t="shared" si="4"/>
        <v>499</v>
      </c>
      <c r="K13" s="10">
        <f t="shared" si="5"/>
        <v>0.28418313011486923</v>
      </c>
    </row>
    <row r="14" spans="1:11" ht="19.5" customHeight="1" x14ac:dyDescent="0.3">
      <c r="A14" s="86" t="s">
        <v>17</v>
      </c>
      <c r="B14" s="89">
        <v>116675</v>
      </c>
      <c r="C14" s="48">
        <v>115431</v>
      </c>
      <c r="D14" s="66">
        <f t="shared" si="6"/>
        <v>115305</v>
      </c>
      <c r="E14" s="46">
        <v>57674</v>
      </c>
      <c r="F14" s="49">
        <v>57631</v>
      </c>
      <c r="G14" s="48">
        <v>57753</v>
      </c>
      <c r="H14" s="38">
        <f t="shared" si="2"/>
        <v>-126</v>
      </c>
      <c r="I14" s="123">
        <f t="shared" si="3"/>
        <v>-0.10915611924006549</v>
      </c>
      <c r="J14" s="129">
        <f t="shared" si="4"/>
        <v>-1370</v>
      </c>
      <c r="K14" s="10">
        <f t="shared" si="5"/>
        <v>-1.1742018427255196</v>
      </c>
    </row>
    <row r="15" spans="1:11" ht="19.5" customHeight="1" x14ac:dyDescent="0.3">
      <c r="A15" s="86" t="s">
        <v>18</v>
      </c>
      <c r="B15" s="89">
        <v>42822</v>
      </c>
      <c r="C15" s="48">
        <v>43242</v>
      </c>
      <c r="D15" s="66">
        <f t="shared" si="6"/>
        <v>43168</v>
      </c>
      <c r="E15" s="46">
        <v>21504</v>
      </c>
      <c r="F15" s="49">
        <v>21664</v>
      </c>
      <c r="G15" s="48">
        <v>16826</v>
      </c>
      <c r="H15" s="38">
        <f t="shared" si="2"/>
        <v>-74</v>
      </c>
      <c r="I15" s="123">
        <f t="shared" si="3"/>
        <v>-0.17112991998519958</v>
      </c>
      <c r="J15" s="129">
        <f t="shared" si="4"/>
        <v>346</v>
      </c>
      <c r="K15" s="10">
        <f t="shared" si="5"/>
        <v>0.80799588996310312</v>
      </c>
    </row>
    <row r="16" spans="1:11" ht="19.5" customHeight="1" x14ac:dyDescent="0.3">
      <c r="A16" s="86" t="s">
        <v>19</v>
      </c>
      <c r="B16" s="89">
        <v>166249</v>
      </c>
      <c r="C16" s="48">
        <v>166491</v>
      </c>
      <c r="D16" s="66">
        <f t="shared" si="6"/>
        <v>166754</v>
      </c>
      <c r="E16" s="46">
        <v>88637</v>
      </c>
      <c r="F16" s="49">
        <v>78117</v>
      </c>
      <c r="G16" s="48">
        <v>78673</v>
      </c>
      <c r="H16" s="38">
        <f t="shared" si="2"/>
        <v>263</v>
      </c>
      <c r="I16" s="123">
        <f t="shared" si="3"/>
        <v>0.15796649668750865</v>
      </c>
      <c r="J16" s="129">
        <f t="shared" si="4"/>
        <v>505</v>
      </c>
      <c r="K16" s="10">
        <f t="shared" si="5"/>
        <v>0.30376122563143237</v>
      </c>
    </row>
    <row r="17" spans="1:11" ht="19.5" customHeight="1" x14ac:dyDescent="0.3">
      <c r="A17" s="85" t="s">
        <v>20</v>
      </c>
      <c r="B17" s="90">
        <f t="shared" ref="B17:G17" si="7">SUM(B18:B24)</f>
        <v>439981</v>
      </c>
      <c r="C17" s="44">
        <v>436265</v>
      </c>
      <c r="D17" s="47">
        <f>SUM(E17:F17)</f>
        <v>435607</v>
      </c>
      <c r="E17" s="11">
        <f t="shared" si="7"/>
        <v>218031</v>
      </c>
      <c r="F17" s="36">
        <f t="shared" si="7"/>
        <v>217576</v>
      </c>
      <c r="G17" s="45">
        <f t="shared" si="7"/>
        <v>220368</v>
      </c>
      <c r="H17" s="37">
        <f t="shared" si="2"/>
        <v>-658</v>
      </c>
      <c r="I17" s="124">
        <f t="shared" si="3"/>
        <v>-0.15082575957273675</v>
      </c>
      <c r="J17" s="130">
        <f t="shared" si="4"/>
        <v>-4374</v>
      </c>
      <c r="K17" s="9">
        <f t="shared" si="5"/>
        <v>-0.9941338375975326</v>
      </c>
    </row>
    <row r="18" spans="1:11" ht="19.5" customHeight="1" x14ac:dyDescent="0.3">
      <c r="A18" s="86" t="s">
        <v>21</v>
      </c>
      <c r="B18" s="89">
        <v>51413</v>
      </c>
      <c r="C18" s="51">
        <v>50932</v>
      </c>
      <c r="D18" s="67">
        <f t="shared" si="6"/>
        <v>50890</v>
      </c>
      <c r="E18" s="52">
        <v>25662</v>
      </c>
      <c r="F18" s="53">
        <v>25228</v>
      </c>
      <c r="G18" s="51">
        <v>25799</v>
      </c>
      <c r="H18" s="38">
        <f t="shared" si="2"/>
        <v>-42</v>
      </c>
      <c r="I18" s="123">
        <f t="shared" si="3"/>
        <v>-8.2462891698735566E-2</v>
      </c>
      <c r="J18" s="129">
        <f t="shared" si="4"/>
        <v>-523</v>
      </c>
      <c r="K18" s="10">
        <f t="shared" si="5"/>
        <v>-1.0172524458794467</v>
      </c>
    </row>
    <row r="19" spans="1:11" ht="19.5" customHeight="1" x14ac:dyDescent="0.3">
      <c r="A19" s="86" t="s">
        <v>22</v>
      </c>
      <c r="B19" s="89">
        <v>65354</v>
      </c>
      <c r="C19" s="51">
        <v>64426</v>
      </c>
      <c r="D19" s="67">
        <f t="shared" si="6"/>
        <v>64361</v>
      </c>
      <c r="E19" s="52">
        <v>31965</v>
      </c>
      <c r="F19" s="53">
        <v>32396</v>
      </c>
      <c r="G19" s="51">
        <v>33325</v>
      </c>
      <c r="H19" s="38">
        <f t="shared" si="2"/>
        <v>-65</v>
      </c>
      <c r="I19" s="123">
        <f t="shared" si="3"/>
        <v>-0.10089094464967559</v>
      </c>
      <c r="J19" s="129">
        <f t="shared" si="4"/>
        <v>-993</v>
      </c>
      <c r="K19" s="10">
        <f t="shared" si="5"/>
        <v>-1.5194173271720171</v>
      </c>
    </row>
    <row r="20" spans="1:11" ht="19.5" customHeight="1" x14ac:dyDescent="0.3">
      <c r="A20" s="86" t="s">
        <v>23</v>
      </c>
      <c r="B20" s="89">
        <v>51866</v>
      </c>
      <c r="C20" s="51">
        <v>51274</v>
      </c>
      <c r="D20" s="67">
        <f t="shared" si="6"/>
        <v>51153</v>
      </c>
      <c r="E20" s="52">
        <v>25270</v>
      </c>
      <c r="F20" s="53">
        <v>25883</v>
      </c>
      <c r="G20" s="51">
        <v>26662</v>
      </c>
      <c r="H20" s="38">
        <f t="shared" si="2"/>
        <v>-121</v>
      </c>
      <c r="I20" s="123">
        <f t="shared" si="3"/>
        <v>-0.2359870499668448</v>
      </c>
      <c r="J20" s="129">
        <f t="shared" si="4"/>
        <v>-713</v>
      </c>
      <c r="K20" s="10">
        <f t="shared" si="5"/>
        <v>-1.3746963328577488</v>
      </c>
    </row>
    <row r="21" spans="1:11" ht="19.5" customHeight="1" x14ac:dyDescent="0.3">
      <c r="A21" s="86" t="s">
        <v>24</v>
      </c>
      <c r="B21" s="89">
        <v>30948</v>
      </c>
      <c r="C21" s="51">
        <v>30590</v>
      </c>
      <c r="D21" s="67">
        <f t="shared" si="6"/>
        <v>30548</v>
      </c>
      <c r="E21" s="52">
        <v>15510</v>
      </c>
      <c r="F21" s="53">
        <v>15038</v>
      </c>
      <c r="G21" s="51">
        <v>16315</v>
      </c>
      <c r="H21" s="38">
        <f t="shared" si="2"/>
        <v>-42</v>
      </c>
      <c r="I21" s="123">
        <f t="shared" si="3"/>
        <v>-0.13729977116704806</v>
      </c>
      <c r="J21" s="129">
        <f t="shared" si="4"/>
        <v>-400</v>
      </c>
      <c r="K21" s="10">
        <f t="shared" si="5"/>
        <v>-1.2924906294429366</v>
      </c>
    </row>
    <row r="22" spans="1:11" ht="19.5" customHeight="1" x14ac:dyDescent="0.3">
      <c r="A22" s="86" t="s">
        <v>25</v>
      </c>
      <c r="B22" s="89">
        <v>100102</v>
      </c>
      <c r="C22" s="51">
        <v>99757</v>
      </c>
      <c r="D22" s="67">
        <f t="shared" si="6"/>
        <v>99440</v>
      </c>
      <c r="E22" s="52">
        <v>49522</v>
      </c>
      <c r="F22" s="53">
        <v>49918</v>
      </c>
      <c r="G22" s="51">
        <v>46534</v>
      </c>
      <c r="H22" s="38">
        <f t="shared" si="2"/>
        <v>-317</v>
      </c>
      <c r="I22" s="123">
        <f t="shared" si="3"/>
        <v>-0.31777218641298355</v>
      </c>
      <c r="J22" s="129">
        <f t="shared" si="4"/>
        <v>-662</v>
      </c>
      <c r="K22" s="10">
        <f t="shared" si="5"/>
        <v>-0.66132544804299609</v>
      </c>
    </row>
    <row r="23" spans="1:11" ht="19.5" customHeight="1" x14ac:dyDescent="0.3">
      <c r="A23" s="86" t="s">
        <v>26</v>
      </c>
      <c r="B23" s="89">
        <v>78084</v>
      </c>
      <c r="C23" s="51">
        <v>77468</v>
      </c>
      <c r="D23" s="67">
        <f t="shared" si="6"/>
        <v>77348</v>
      </c>
      <c r="E23" s="52">
        <v>38925</v>
      </c>
      <c r="F23" s="53">
        <v>38423</v>
      </c>
      <c r="G23" s="51">
        <v>38959</v>
      </c>
      <c r="H23" s="38">
        <f t="shared" si="2"/>
        <v>-120</v>
      </c>
      <c r="I23" s="123">
        <f t="shared" si="3"/>
        <v>-0.15490266948933754</v>
      </c>
      <c r="J23" s="129">
        <f t="shared" si="4"/>
        <v>-736</v>
      </c>
      <c r="K23" s="10">
        <f t="shared" si="5"/>
        <v>-0.94257466318323857</v>
      </c>
    </row>
    <row r="24" spans="1:11" ht="19.5" customHeight="1" thickBot="1" x14ac:dyDescent="0.35">
      <c r="A24" s="87" t="s">
        <v>27</v>
      </c>
      <c r="B24" s="91">
        <v>62214</v>
      </c>
      <c r="C24" s="54">
        <v>61818</v>
      </c>
      <c r="D24" s="68">
        <f t="shared" si="6"/>
        <v>61867</v>
      </c>
      <c r="E24" s="55">
        <v>31177</v>
      </c>
      <c r="F24" s="56">
        <v>30690</v>
      </c>
      <c r="G24" s="57">
        <v>32774</v>
      </c>
      <c r="H24" s="39">
        <f t="shared" si="2"/>
        <v>49</v>
      </c>
      <c r="I24" s="125">
        <f t="shared" si="3"/>
        <v>7.9264939014526511E-2</v>
      </c>
      <c r="J24" s="131">
        <f t="shared" si="4"/>
        <v>-347</v>
      </c>
      <c r="K24" s="12">
        <f t="shared" si="5"/>
        <v>-0.5577522744076896</v>
      </c>
    </row>
  </sheetData>
  <mergeCells count="9">
    <mergeCell ref="A1:G1"/>
    <mergeCell ref="H3:I3"/>
    <mergeCell ref="J3:K3"/>
    <mergeCell ref="A2:C2"/>
    <mergeCell ref="A3:A4"/>
    <mergeCell ref="B3:B4"/>
    <mergeCell ref="C3:C4"/>
    <mergeCell ref="D3:F3"/>
    <mergeCell ref="G3:G4"/>
  </mergeCells>
  <phoneticPr fontId="1" type="noConversion"/>
  <pageMargins left="0.7" right="0.7" top="0.75" bottom="0.75" header="0.3" footer="0.3"/>
  <pageSetup paperSize="9" orientation="portrait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10.25" defaultRowHeight="23.25" customHeight="1" x14ac:dyDescent="0.3"/>
  <cols>
    <col min="1" max="1" width="16.125" style="14" bestFit="1" customWidth="1"/>
    <col min="2" max="5" width="11.375" style="14" customWidth="1"/>
    <col min="6" max="7" width="13.125" style="14" customWidth="1"/>
    <col min="8" max="8" width="13.125" style="14" bestFit="1" customWidth="1"/>
    <col min="9" max="16384" width="10.25" style="14"/>
  </cols>
  <sheetData>
    <row r="1" spans="1:9" ht="23.25" customHeight="1" x14ac:dyDescent="0.3">
      <c r="A1" s="162" t="s">
        <v>131</v>
      </c>
      <c r="B1" s="162"/>
      <c r="C1" s="162"/>
      <c r="D1" s="162"/>
      <c r="E1" s="162"/>
      <c r="F1" s="162"/>
      <c r="G1" s="162"/>
      <c r="H1" s="162"/>
      <c r="I1" s="162"/>
    </row>
    <row r="2" spans="1:9" ht="23.25" customHeight="1" thickBot="1" x14ac:dyDescent="0.3">
      <c r="A2" s="15"/>
      <c r="B2" s="15"/>
      <c r="C2" s="15"/>
      <c r="D2" s="15"/>
      <c r="E2" s="15"/>
      <c r="F2" s="15"/>
      <c r="G2" s="15"/>
      <c r="H2" s="15"/>
      <c r="I2" s="16" t="s">
        <v>28</v>
      </c>
    </row>
    <row r="3" spans="1:9" ht="23.25" customHeight="1" x14ac:dyDescent="0.3">
      <c r="A3" s="152" t="s">
        <v>29</v>
      </c>
      <c r="B3" s="154" t="s">
        <v>124</v>
      </c>
      <c r="C3" s="156" t="s">
        <v>128</v>
      </c>
      <c r="D3" s="163" t="s">
        <v>127</v>
      </c>
      <c r="E3" s="163"/>
      <c r="F3" s="164"/>
      <c r="G3" s="165" t="s">
        <v>132</v>
      </c>
      <c r="H3" s="166" t="s">
        <v>30</v>
      </c>
      <c r="I3" s="165" t="s">
        <v>125</v>
      </c>
    </row>
    <row r="4" spans="1:9" ht="23.25" customHeight="1" thickBot="1" x14ac:dyDescent="0.35">
      <c r="A4" s="153"/>
      <c r="B4" s="155"/>
      <c r="C4" s="157"/>
      <c r="D4" s="7" t="s">
        <v>31</v>
      </c>
      <c r="E4" s="7" t="s">
        <v>32</v>
      </c>
      <c r="F4" s="107" t="s">
        <v>33</v>
      </c>
      <c r="G4" s="155"/>
      <c r="H4" s="167"/>
      <c r="I4" s="155"/>
    </row>
    <row r="5" spans="1:9" ht="23.25" customHeight="1" thickBot="1" x14ac:dyDescent="0.35">
      <c r="A5" s="17" t="s">
        <v>34</v>
      </c>
      <c r="B5" s="78">
        <f t="shared" ref="B5:G5" si="0">SUM(B6:B22)</f>
        <v>51829023</v>
      </c>
      <c r="C5" s="72">
        <f>SUM(C6:C22)</f>
        <v>51683025</v>
      </c>
      <c r="D5" s="43">
        <f t="shared" si="0"/>
        <v>51672400</v>
      </c>
      <c r="E5" s="43">
        <f t="shared" si="0"/>
        <v>25770033</v>
      </c>
      <c r="F5" s="108">
        <f t="shared" si="0"/>
        <v>25902367</v>
      </c>
      <c r="G5" s="114">
        <f t="shared" si="0"/>
        <v>23256332</v>
      </c>
      <c r="H5" s="132">
        <f t="shared" ref="H5:H22" si="1">D5-C5</f>
        <v>-10625</v>
      </c>
      <c r="I5" s="138">
        <f t="shared" ref="I5:I22" si="2">D5-B5</f>
        <v>-156623</v>
      </c>
    </row>
    <row r="6" spans="1:9" ht="23.25" customHeight="1" x14ac:dyDescent="0.3">
      <c r="A6" s="18" t="s">
        <v>35</v>
      </c>
      <c r="B6" s="79">
        <v>9668465</v>
      </c>
      <c r="C6" s="73">
        <v>9575355</v>
      </c>
      <c r="D6" s="69">
        <v>9565990</v>
      </c>
      <c r="E6" s="61">
        <v>4649442</v>
      </c>
      <c r="F6" s="109">
        <v>4916548</v>
      </c>
      <c r="G6" s="115">
        <v>4405638</v>
      </c>
      <c r="H6" s="133">
        <f t="shared" si="1"/>
        <v>-9365</v>
      </c>
      <c r="I6" s="139">
        <f t="shared" si="2"/>
        <v>-102475</v>
      </c>
    </row>
    <row r="7" spans="1:9" ht="23.25" customHeight="1" x14ac:dyDescent="0.3">
      <c r="A7" s="19" t="s">
        <v>36</v>
      </c>
      <c r="B7" s="80">
        <v>3391946</v>
      </c>
      <c r="C7" s="73">
        <v>3367334</v>
      </c>
      <c r="D7" s="69">
        <v>3364358</v>
      </c>
      <c r="E7" s="61">
        <v>1647291</v>
      </c>
      <c r="F7" s="109">
        <v>1717067</v>
      </c>
      <c r="G7" s="115">
        <v>1533514</v>
      </c>
      <c r="H7" s="134">
        <f t="shared" si="1"/>
        <v>-2976</v>
      </c>
      <c r="I7" s="140">
        <f t="shared" si="2"/>
        <v>-27588</v>
      </c>
    </row>
    <row r="8" spans="1:9" ht="23.25" customHeight="1" x14ac:dyDescent="0.3">
      <c r="A8" s="19" t="s">
        <v>37</v>
      </c>
      <c r="B8" s="80">
        <v>2418346</v>
      </c>
      <c r="C8" s="73">
        <v>2402940</v>
      </c>
      <c r="D8" s="69">
        <v>2397646</v>
      </c>
      <c r="E8" s="61">
        <v>1182380</v>
      </c>
      <c r="F8" s="109">
        <v>1215266</v>
      </c>
      <c r="G8" s="115">
        <v>1059826</v>
      </c>
      <c r="H8" s="134">
        <f t="shared" si="1"/>
        <v>-5294</v>
      </c>
      <c r="I8" s="140">
        <f t="shared" si="2"/>
        <v>-20700</v>
      </c>
    </row>
    <row r="9" spans="1:9" ht="23.25" customHeight="1" x14ac:dyDescent="0.3">
      <c r="A9" s="19" t="s">
        <v>38</v>
      </c>
      <c r="B9" s="80">
        <v>2942828</v>
      </c>
      <c r="C9" s="73">
        <v>2936382</v>
      </c>
      <c r="D9" s="69">
        <v>2936367</v>
      </c>
      <c r="E9" s="61">
        <v>1470544</v>
      </c>
      <c r="F9" s="109">
        <v>1465823</v>
      </c>
      <c r="G9" s="115">
        <v>1280291</v>
      </c>
      <c r="H9" s="134">
        <f t="shared" si="1"/>
        <v>-15</v>
      </c>
      <c r="I9" s="141">
        <f t="shared" si="2"/>
        <v>-6461</v>
      </c>
    </row>
    <row r="10" spans="1:9" ht="23.25" customHeight="1" x14ac:dyDescent="0.3">
      <c r="A10" s="19" t="s">
        <v>39</v>
      </c>
      <c r="B10" s="80">
        <v>1450062</v>
      </c>
      <c r="C10" s="73">
        <v>1443154</v>
      </c>
      <c r="D10" s="69">
        <v>1442647</v>
      </c>
      <c r="E10" s="61">
        <v>713793</v>
      </c>
      <c r="F10" s="109">
        <v>728854</v>
      </c>
      <c r="G10" s="115">
        <v>638270</v>
      </c>
      <c r="H10" s="134">
        <f t="shared" si="1"/>
        <v>-507</v>
      </c>
      <c r="I10" s="141">
        <f t="shared" si="2"/>
        <v>-7415</v>
      </c>
    </row>
    <row r="11" spans="1:9" ht="23.25" customHeight="1" x14ac:dyDescent="0.3">
      <c r="A11" s="19" t="s">
        <v>40</v>
      </c>
      <c r="B11" s="80">
        <v>1463882</v>
      </c>
      <c r="C11" s="73">
        <v>1457161</v>
      </c>
      <c r="D11" s="69">
        <v>1456107</v>
      </c>
      <c r="E11" s="61">
        <v>726666</v>
      </c>
      <c r="F11" s="109">
        <v>729441</v>
      </c>
      <c r="G11" s="115">
        <v>657781</v>
      </c>
      <c r="H11" s="134">
        <f t="shared" si="1"/>
        <v>-1054</v>
      </c>
      <c r="I11" s="141">
        <f t="shared" si="2"/>
        <v>-7775</v>
      </c>
    </row>
    <row r="12" spans="1:9" ht="23.25" customHeight="1" x14ac:dyDescent="0.3">
      <c r="A12" s="19" t="s">
        <v>41</v>
      </c>
      <c r="B12" s="80">
        <v>1136017</v>
      </c>
      <c r="C12" s="73">
        <v>1127175</v>
      </c>
      <c r="D12" s="69">
        <v>1126369</v>
      </c>
      <c r="E12" s="61">
        <v>578924</v>
      </c>
      <c r="F12" s="109">
        <v>547445</v>
      </c>
      <c r="G12" s="115">
        <v>479971</v>
      </c>
      <c r="H12" s="134">
        <f t="shared" si="1"/>
        <v>-806</v>
      </c>
      <c r="I12" s="141">
        <f t="shared" si="2"/>
        <v>-9648</v>
      </c>
    </row>
    <row r="13" spans="1:9" ht="23.25" customHeight="1" x14ac:dyDescent="0.3">
      <c r="A13" s="19" t="s">
        <v>42</v>
      </c>
      <c r="B13" s="80">
        <v>355831</v>
      </c>
      <c r="C13" s="73">
        <v>362036</v>
      </c>
      <c r="D13" s="69">
        <v>362995</v>
      </c>
      <c r="E13" s="61">
        <v>181328</v>
      </c>
      <c r="F13" s="109">
        <v>181667</v>
      </c>
      <c r="G13" s="115">
        <v>148604</v>
      </c>
      <c r="H13" s="134">
        <f t="shared" si="1"/>
        <v>959</v>
      </c>
      <c r="I13" s="141">
        <f t="shared" si="2"/>
        <v>7164</v>
      </c>
    </row>
    <row r="14" spans="1:9" ht="23.25" customHeight="1" x14ac:dyDescent="0.3">
      <c r="A14" s="19" t="s">
        <v>43</v>
      </c>
      <c r="B14" s="80">
        <v>13427014</v>
      </c>
      <c r="C14" s="73">
        <v>13488910</v>
      </c>
      <c r="D14" s="69">
        <v>13500688</v>
      </c>
      <c r="E14" s="61">
        <v>6795088</v>
      </c>
      <c r="F14" s="109">
        <v>6705600</v>
      </c>
      <c r="G14" s="115">
        <v>5763227</v>
      </c>
      <c r="H14" s="134">
        <f t="shared" si="1"/>
        <v>11778</v>
      </c>
      <c r="I14" s="141">
        <f t="shared" si="2"/>
        <v>73674</v>
      </c>
    </row>
    <row r="15" spans="1:9" ht="23.25" customHeight="1" x14ac:dyDescent="0.3">
      <c r="A15" s="19" t="s">
        <v>44</v>
      </c>
      <c r="B15" s="80">
        <v>1542840</v>
      </c>
      <c r="C15" s="73">
        <v>1535491</v>
      </c>
      <c r="D15" s="69">
        <v>1535530</v>
      </c>
      <c r="E15" s="61">
        <v>772949</v>
      </c>
      <c r="F15" s="109">
        <v>762581</v>
      </c>
      <c r="G15" s="115">
        <v>738068</v>
      </c>
      <c r="H15" s="134">
        <f t="shared" si="1"/>
        <v>39</v>
      </c>
      <c r="I15" s="140">
        <f t="shared" si="2"/>
        <v>-7310</v>
      </c>
    </row>
    <row r="16" spans="1:9" ht="23.25" customHeight="1" thickBot="1" x14ac:dyDescent="0.35">
      <c r="A16" s="20" t="s">
        <v>45</v>
      </c>
      <c r="B16" s="81">
        <v>1600837</v>
      </c>
      <c r="C16" s="74">
        <v>1596955</v>
      </c>
      <c r="D16" s="69">
        <v>1597503</v>
      </c>
      <c r="E16" s="62">
        <v>810225</v>
      </c>
      <c r="F16" s="110">
        <v>787278</v>
      </c>
      <c r="G16" s="116">
        <v>752237</v>
      </c>
      <c r="H16" s="135">
        <f t="shared" si="1"/>
        <v>548</v>
      </c>
      <c r="I16" s="142">
        <f t="shared" si="2"/>
        <v>-3334</v>
      </c>
    </row>
    <row r="17" spans="1:9" ht="23.25" customHeight="1" thickBot="1" x14ac:dyDescent="0.35">
      <c r="A17" s="17" t="s">
        <v>46</v>
      </c>
      <c r="B17" s="82">
        <v>2121029</v>
      </c>
      <c r="C17" s="75">
        <v>2117260</v>
      </c>
      <c r="D17" s="58">
        <v>2117400</v>
      </c>
      <c r="E17" s="63">
        <v>1082113</v>
      </c>
      <c r="F17" s="111">
        <v>1035287</v>
      </c>
      <c r="G17" s="117">
        <v>991636</v>
      </c>
      <c r="H17" s="132">
        <f t="shared" si="1"/>
        <v>140</v>
      </c>
      <c r="I17" s="143">
        <f t="shared" si="2"/>
        <v>-3629</v>
      </c>
    </row>
    <row r="18" spans="1:9" ht="23.25" customHeight="1" x14ac:dyDescent="0.3">
      <c r="A18" s="21" t="s">
        <v>47</v>
      </c>
      <c r="B18" s="83">
        <v>1804104</v>
      </c>
      <c r="C18" s="76">
        <v>1794682</v>
      </c>
      <c r="D18" s="70">
        <v>1794345</v>
      </c>
      <c r="E18" s="64">
        <v>892670</v>
      </c>
      <c r="F18" s="112">
        <v>901675</v>
      </c>
      <c r="G18" s="118">
        <v>842662</v>
      </c>
      <c r="H18" s="136">
        <f t="shared" si="1"/>
        <v>-337</v>
      </c>
      <c r="I18" s="144">
        <f t="shared" si="2"/>
        <v>-9759</v>
      </c>
    </row>
    <row r="19" spans="1:9" ht="23.25" customHeight="1" x14ac:dyDescent="0.3">
      <c r="A19" s="19" t="s">
        <v>48</v>
      </c>
      <c r="B19" s="80">
        <v>1851549</v>
      </c>
      <c r="C19" s="73">
        <v>1842423</v>
      </c>
      <c r="D19" s="70">
        <v>1840921</v>
      </c>
      <c r="E19" s="61">
        <v>926398</v>
      </c>
      <c r="F19" s="109">
        <v>914523</v>
      </c>
      <c r="G19" s="115">
        <v>897529</v>
      </c>
      <c r="H19" s="134">
        <f t="shared" si="1"/>
        <v>-1502</v>
      </c>
      <c r="I19" s="140">
        <f t="shared" si="2"/>
        <v>-10628</v>
      </c>
    </row>
    <row r="20" spans="1:9" ht="23.25" customHeight="1" x14ac:dyDescent="0.3">
      <c r="A20" s="19" t="s">
        <v>49</v>
      </c>
      <c r="B20" s="80">
        <v>2639422</v>
      </c>
      <c r="C20" s="73">
        <v>2633592</v>
      </c>
      <c r="D20" s="70">
        <v>2632401</v>
      </c>
      <c r="E20" s="61">
        <v>1326844</v>
      </c>
      <c r="F20" s="109">
        <v>1305557</v>
      </c>
      <c r="G20" s="115">
        <v>1266588</v>
      </c>
      <c r="H20" s="134">
        <f t="shared" si="1"/>
        <v>-1191</v>
      </c>
      <c r="I20" s="140">
        <f t="shared" si="2"/>
        <v>-7021</v>
      </c>
    </row>
    <row r="21" spans="1:9" ht="23.25" customHeight="1" x14ac:dyDescent="0.3">
      <c r="A21" s="19" t="s">
        <v>50</v>
      </c>
      <c r="B21" s="80">
        <v>3340216</v>
      </c>
      <c r="C21" s="73">
        <v>3327298</v>
      </c>
      <c r="D21" s="70">
        <v>3325840</v>
      </c>
      <c r="E21" s="61">
        <v>1674612</v>
      </c>
      <c r="F21" s="109">
        <v>1651228</v>
      </c>
      <c r="G21" s="115">
        <v>1496137</v>
      </c>
      <c r="H21" s="134">
        <f t="shared" si="1"/>
        <v>-1458</v>
      </c>
      <c r="I21" s="140">
        <f t="shared" si="2"/>
        <v>-14376</v>
      </c>
    </row>
    <row r="22" spans="1:9" ht="23.25" customHeight="1" thickBot="1" x14ac:dyDescent="0.35">
      <c r="A22" s="22" t="s">
        <v>51</v>
      </c>
      <c r="B22" s="84">
        <v>674635</v>
      </c>
      <c r="C22" s="77">
        <v>674877</v>
      </c>
      <c r="D22" s="71">
        <v>675293</v>
      </c>
      <c r="E22" s="65">
        <v>338766</v>
      </c>
      <c r="F22" s="113">
        <v>336527</v>
      </c>
      <c r="G22" s="119">
        <v>304353</v>
      </c>
      <c r="H22" s="137">
        <f t="shared" si="1"/>
        <v>416</v>
      </c>
      <c r="I22" s="145">
        <f t="shared" si="2"/>
        <v>658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workbookViewId="0">
      <selection activeCell="B6" sqref="B6"/>
    </sheetView>
  </sheetViews>
  <sheetFormatPr defaultColWidth="8.375" defaultRowHeight="13.5" customHeight="1" x14ac:dyDescent="0.3"/>
  <cols>
    <col min="1" max="1" width="8.375" style="14"/>
    <col min="2" max="2" width="9.625" style="14" bestFit="1" customWidth="1"/>
    <col min="3" max="19" width="8.5" style="14" bestFit="1" customWidth="1"/>
    <col min="20" max="20" width="9.625" style="14" bestFit="1" customWidth="1"/>
    <col min="21" max="37" width="8.5" style="14" bestFit="1" customWidth="1"/>
    <col min="38" max="38" width="9.625" style="14" bestFit="1" customWidth="1"/>
    <col min="39" max="55" width="8.5" style="14" bestFit="1" customWidth="1"/>
    <col min="56" max="16384" width="8.375" style="14"/>
  </cols>
  <sheetData>
    <row r="1" spans="1:55" s="23" customFormat="1" ht="24.75" customHeight="1" x14ac:dyDescent="0.3">
      <c r="A1" s="162" t="s">
        <v>133</v>
      </c>
      <c r="B1" s="162"/>
      <c r="C1" s="162"/>
      <c r="D1" s="162"/>
      <c r="E1" s="162"/>
      <c r="F1" s="162"/>
      <c r="G1" s="162"/>
      <c r="H1" s="162"/>
      <c r="I1" s="162"/>
    </row>
    <row r="2" spans="1:55" s="15" customFormat="1" x14ac:dyDescent="0.25">
      <c r="A2" s="16" t="s">
        <v>28</v>
      </c>
      <c r="M2" s="24"/>
    </row>
    <row r="3" spans="1:55" ht="13.5" customHeight="1" x14ac:dyDescent="0.3">
      <c r="A3" s="172" t="s">
        <v>52</v>
      </c>
      <c r="B3" s="171" t="s">
        <v>134</v>
      </c>
      <c r="C3" s="171" t="s">
        <v>97</v>
      </c>
      <c r="D3" s="171" t="s">
        <v>97</v>
      </c>
      <c r="E3" s="171" t="s">
        <v>97</v>
      </c>
      <c r="F3" s="171" t="s">
        <v>97</v>
      </c>
      <c r="G3" s="171" t="s">
        <v>97</v>
      </c>
      <c r="H3" s="171" t="s">
        <v>97</v>
      </c>
      <c r="I3" s="171" t="s">
        <v>97</v>
      </c>
      <c r="J3" s="171" t="s">
        <v>97</v>
      </c>
      <c r="K3" s="171" t="s">
        <v>97</v>
      </c>
      <c r="L3" s="171" t="s">
        <v>97</v>
      </c>
      <c r="M3" s="171" t="s">
        <v>97</v>
      </c>
      <c r="N3" s="171" t="s">
        <v>97</v>
      </c>
      <c r="O3" s="171" t="s">
        <v>97</v>
      </c>
      <c r="P3" s="171" t="s">
        <v>97</v>
      </c>
      <c r="Q3" s="171" t="s">
        <v>97</v>
      </c>
      <c r="R3" s="171" t="s">
        <v>97</v>
      </c>
      <c r="S3" s="171" t="s">
        <v>97</v>
      </c>
      <c r="T3" s="171" t="s">
        <v>97</v>
      </c>
      <c r="U3" s="171" t="s">
        <v>97</v>
      </c>
      <c r="V3" s="171" t="s">
        <v>97</v>
      </c>
      <c r="W3" s="171" t="s">
        <v>97</v>
      </c>
      <c r="X3" s="171" t="s">
        <v>97</v>
      </c>
      <c r="Y3" s="171" t="s">
        <v>97</v>
      </c>
      <c r="Z3" s="171" t="s">
        <v>97</v>
      </c>
      <c r="AA3" s="171" t="s">
        <v>97</v>
      </c>
      <c r="AB3" s="171" t="s">
        <v>97</v>
      </c>
      <c r="AC3" s="171" t="s">
        <v>97</v>
      </c>
      <c r="AD3" s="171" t="s">
        <v>97</v>
      </c>
      <c r="AE3" s="171" t="s">
        <v>97</v>
      </c>
      <c r="AF3" s="171" t="s">
        <v>97</v>
      </c>
      <c r="AG3" s="171" t="s">
        <v>97</v>
      </c>
      <c r="AH3" s="171" t="s">
        <v>97</v>
      </c>
      <c r="AI3" s="171" t="s">
        <v>97</v>
      </c>
      <c r="AJ3" s="171" t="s">
        <v>97</v>
      </c>
      <c r="AK3" s="171" t="s">
        <v>97</v>
      </c>
      <c r="AL3" s="171" t="s">
        <v>97</v>
      </c>
      <c r="AM3" s="171" t="s">
        <v>97</v>
      </c>
      <c r="AN3" s="171" t="s">
        <v>97</v>
      </c>
      <c r="AO3" s="171" t="s">
        <v>97</v>
      </c>
      <c r="AP3" s="171" t="s">
        <v>97</v>
      </c>
      <c r="AQ3" s="171" t="s">
        <v>97</v>
      </c>
      <c r="AR3" s="171" t="s">
        <v>97</v>
      </c>
      <c r="AS3" s="171" t="s">
        <v>97</v>
      </c>
      <c r="AT3" s="171" t="s">
        <v>97</v>
      </c>
      <c r="AU3" s="171" t="s">
        <v>97</v>
      </c>
      <c r="AV3" s="171" t="s">
        <v>97</v>
      </c>
      <c r="AW3" s="171" t="s">
        <v>97</v>
      </c>
      <c r="AX3" s="171" t="s">
        <v>97</v>
      </c>
      <c r="AY3" s="171" t="s">
        <v>97</v>
      </c>
      <c r="AZ3" s="171" t="s">
        <v>97</v>
      </c>
      <c r="BA3" s="171" t="s">
        <v>97</v>
      </c>
      <c r="BB3" s="171" t="s">
        <v>97</v>
      </c>
      <c r="BC3" s="171" t="s">
        <v>97</v>
      </c>
    </row>
    <row r="4" spans="1:55" ht="13.5" customHeight="1" x14ac:dyDescent="0.3">
      <c r="A4" s="170" t="s">
        <v>52</v>
      </c>
      <c r="B4" s="169" t="s">
        <v>53</v>
      </c>
      <c r="C4" s="169" t="s">
        <v>53</v>
      </c>
      <c r="D4" s="169" t="s">
        <v>53</v>
      </c>
      <c r="E4" s="169" t="s">
        <v>53</v>
      </c>
      <c r="F4" s="169" t="s">
        <v>53</v>
      </c>
      <c r="G4" s="169" t="s">
        <v>53</v>
      </c>
      <c r="H4" s="169" t="s">
        <v>53</v>
      </c>
      <c r="I4" s="169" t="s">
        <v>53</v>
      </c>
      <c r="J4" s="169" t="s">
        <v>53</v>
      </c>
      <c r="K4" s="169" t="s">
        <v>53</v>
      </c>
      <c r="L4" s="169" t="s">
        <v>53</v>
      </c>
      <c r="M4" s="169" t="s">
        <v>53</v>
      </c>
      <c r="N4" s="169" t="s">
        <v>53</v>
      </c>
      <c r="O4" s="169" t="s">
        <v>53</v>
      </c>
      <c r="P4" s="169" t="s">
        <v>53</v>
      </c>
      <c r="Q4" s="169" t="s">
        <v>53</v>
      </c>
      <c r="R4" s="169" t="s">
        <v>53</v>
      </c>
      <c r="S4" s="169" t="s">
        <v>53</v>
      </c>
      <c r="T4" s="169" t="s">
        <v>54</v>
      </c>
      <c r="U4" s="169" t="s">
        <v>54</v>
      </c>
      <c r="V4" s="169" t="s">
        <v>54</v>
      </c>
      <c r="W4" s="169" t="s">
        <v>54</v>
      </c>
      <c r="X4" s="169" t="s">
        <v>54</v>
      </c>
      <c r="Y4" s="169" t="s">
        <v>54</v>
      </c>
      <c r="Z4" s="169" t="s">
        <v>54</v>
      </c>
      <c r="AA4" s="169" t="s">
        <v>54</v>
      </c>
      <c r="AB4" s="169" t="s">
        <v>54</v>
      </c>
      <c r="AC4" s="169" t="s">
        <v>54</v>
      </c>
      <c r="AD4" s="169" t="s">
        <v>54</v>
      </c>
      <c r="AE4" s="169" t="s">
        <v>54</v>
      </c>
      <c r="AF4" s="169" t="s">
        <v>54</v>
      </c>
      <c r="AG4" s="169" t="s">
        <v>54</v>
      </c>
      <c r="AH4" s="169" t="s">
        <v>54</v>
      </c>
      <c r="AI4" s="169" t="s">
        <v>54</v>
      </c>
      <c r="AJ4" s="169" t="s">
        <v>54</v>
      </c>
      <c r="AK4" s="169" t="s">
        <v>54</v>
      </c>
      <c r="AL4" s="169" t="s">
        <v>55</v>
      </c>
      <c r="AM4" s="169" t="s">
        <v>55</v>
      </c>
      <c r="AN4" s="169" t="s">
        <v>55</v>
      </c>
      <c r="AO4" s="169" t="s">
        <v>55</v>
      </c>
      <c r="AP4" s="169" t="s">
        <v>55</v>
      </c>
      <c r="AQ4" s="169" t="s">
        <v>55</v>
      </c>
      <c r="AR4" s="169" t="s">
        <v>55</v>
      </c>
      <c r="AS4" s="169" t="s">
        <v>55</v>
      </c>
      <c r="AT4" s="169" t="s">
        <v>55</v>
      </c>
      <c r="AU4" s="169" t="s">
        <v>55</v>
      </c>
      <c r="AV4" s="169" t="s">
        <v>55</v>
      </c>
      <c r="AW4" s="169" t="s">
        <v>55</v>
      </c>
      <c r="AX4" s="169" t="s">
        <v>55</v>
      </c>
      <c r="AY4" s="169" t="s">
        <v>55</v>
      </c>
      <c r="AZ4" s="169" t="s">
        <v>55</v>
      </c>
      <c r="BA4" s="169" t="s">
        <v>55</v>
      </c>
      <c r="BB4" s="169" t="s">
        <v>55</v>
      </c>
      <c r="BC4" s="169" t="s">
        <v>55</v>
      </c>
    </row>
    <row r="5" spans="1:55" ht="13.5" customHeight="1" x14ac:dyDescent="0.3">
      <c r="A5" s="170" t="s">
        <v>52</v>
      </c>
      <c r="B5" s="25" t="s">
        <v>57</v>
      </c>
      <c r="C5" s="25" t="s">
        <v>58</v>
      </c>
      <c r="D5" s="25" t="s">
        <v>119</v>
      </c>
      <c r="E5" s="25" t="s">
        <v>120</v>
      </c>
      <c r="F5" s="25" t="s">
        <v>61</v>
      </c>
      <c r="G5" s="25" t="s">
        <v>62</v>
      </c>
      <c r="H5" s="25" t="s">
        <v>63</v>
      </c>
      <c r="I5" s="25" t="s">
        <v>64</v>
      </c>
      <c r="J5" s="25" t="s">
        <v>65</v>
      </c>
      <c r="K5" s="25" t="s">
        <v>66</v>
      </c>
      <c r="L5" s="25" t="s">
        <v>67</v>
      </c>
      <c r="M5" s="25" t="s">
        <v>68</v>
      </c>
      <c r="N5" s="25" t="s">
        <v>69</v>
      </c>
      <c r="O5" s="25" t="s">
        <v>70</v>
      </c>
      <c r="P5" s="25" t="s">
        <v>71</v>
      </c>
      <c r="Q5" s="25" t="s">
        <v>72</v>
      </c>
      <c r="R5" s="25" t="s">
        <v>73</v>
      </c>
      <c r="S5" s="25" t="s">
        <v>74</v>
      </c>
      <c r="T5" s="25" t="s">
        <v>57</v>
      </c>
      <c r="U5" s="25" t="s">
        <v>58</v>
      </c>
      <c r="V5" s="25" t="s">
        <v>59</v>
      </c>
      <c r="W5" s="25" t="s">
        <v>60</v>
      </c>
      <c r="X5" s="25" t="s">
        <v>61</v>
      </c>
      <c r="Y5" s="25" t="s">
        <v>62</v>
      </c>
      <c r="Z5" s="25" t="s">
        <v>63</v>
      </c>
      <c r="AA5" s="25" t="s">
        <v>64</v>
      </c>
      <c r="AB5" s="25" t="s">
        <v>65</v>
      </c>
      <c r="AC5" s="25" t="s">
        <v>66</v>
      </c>
      <c r="AD5" s="25" t="s">
        <v>67</v>
      </c>
      <c r="AE5" s="25" t="s">
        <v>68</v>
      </c>
      <c r="AF5" s="25" t="s">
        <v>69</v>
      </c>
      <c r="AG5" s="25" t="s">
        <v>70</v>
      </c>
      <c r="AH5" s="25" t="s">
        <v>71</v>
      </c>
      <c r="AI5" s="25" t="s">
        <v>72</v>
      </c>
      <c r="AJ5" s="25" t="s">
        <v>73</v>
      </c>
      <c r="AK5" s="25" t="s">
        <v>74</v>
      </c>
      <c r="AL5" s="25" t="s">
        <v>57</v>
      </c>
      <c r="AM5" s="25" t="s">
        <v>58</v>
      </c>
      <c r="AN5" s="25" t="s">
        <v>59</v>
      </c>
      <c r="AO5" s="25" t="s">
        <v>60</v>
      </c>
      <c r="AP5" s="25" t="s">
        <v>61</v>
      </c>
      <c r="AQ5" s="25" t="s">
        <v>62</v>
      </c>
      <c r="AR5" s="25" t="s">
        <v>63</v>
      </c>
      <c r="AS5" s="25" t="s">
        <v>64</v>
      </c>
      <c r="AT5" s="25" t="s">
        <v>65</v>
      </c>
      <c r="AU5" s="25" t="s">
        <v>66</v>
      </c>
      <c r="AV5" s="25" t="s">
        <v>67</v>
      </c>
      <c r="AW5" s="25" t="s">
        <v>68</v>
      </c>
      <c r="AX5" s="25" t="s">
        <v>69</v>
      </c>
      <c r="AY5" s="25" t="s">
        <v>70</v>
      </c>
      <c r="AZ5" s="25" t="s">
        <v>71</v>
      </c>
      <c r="BA5" s="25" t="s">
        <v>72</v>
      </c>
      <c r="BB5" s="25" t="s">
        <v>73</v>
      </c>
      <c r="BC5" s="25" t="s">
        <v>74</v>
      </c>
    </row>
    <row r="6" spans="1:55" ht="13.5" customHeight="1" x14ac:dyDescent="0.3">
      <c r="A6" s="26" t="s">
        <v>31</v>
      </c>
      <c r="B6" s="59">
        <v>2117400</v>
      </c>
      <c r="C6" s="59">
        <v>657503</v>
      </c>
      <c r="D6" s="59">
        <v>256047</v>
      </c>
      <c r="E6" s="59">
        <v>401456</v>
      </c>
      <c r="F6" s="59">
        <v>103640</v>
      </c>
      <c r="G6" s="59">
        <v>98993</v>
      </c>
      <c r="H6" s="59">
        <v>320340</v>
      </c>
      <c r="I6" s="59">
        <v>176090</v>
      </c>
      <c r="J6" s="59">
        <v>115305</v>
      </c>
      <c r="K6" s="59">
        <v>43168</v>
      </c>
      <c r="L6" s="59">
        <v>166754</v>
      </c>
      <c r="M6" s="59">
        <v>50890</v>
      </c>
      <c r="N6" s="59">
        <v>64361</v>
      </c>
      <c r="O6" s="59">
        <v>51153</v>
      </c>
      <c r="P6" s="59">
        <v>30548</v>
      </c>
      <c r="Q6" s="59">
        <v>99440</v>
      </c>
      <c r="R6" s="59">
        <v>77348</v>
      </c>
      <c r="S6" s="59">
        <v>61867</v>
      </c>
      <c r="T6" s="59">
        <v>1082113</v>
      </c>
      <c r="U6" s="59">
        <v>335917</v>
      </c>
      <c r="V6" s="59">
        <v>129806</v>
      </c>
      <c r="W6" s="59">
        <v>206111</v>
      </c>
      <c r="X6" s="59">
        <v>51835</v>
      </c>
      <c r="Y6" s="59">
        <v>50235</v>
      </c>
      <c r="Z6" s="59">
        <v>166425</v>
      </c>
      <c r="AA6" s="59">
        <v>91855</v>
      </c>
      <c r="AB6" s="59">
        <v>57674</v>
      </c>
      <c r="AC6" s="59">
        <v>21504</v>
      </c>
      <c r="AD6" s="59">
        <v>88637</v>
      </c>
      <c r="AE6" s="59">
        <v>25662</v>
      </c>
      <c r="AF6" s="59">
        <v>31965</v>
      </c>
      <c r="AG6" s="59">
        <v>25270</v>
      </c>
      <c r="AH6" s="59">
        <v>15510</v>
      </c>
      <c r="AI6" s="59">
        <v>49522</v>
      </c>
      <c r="AJ6" s="59">
        <v>38925</v>
      </c>
      <c r="AK6" s="59">
        <v>31177</v>
      </c>
      <c r="AL6" s="59">
        <v>1035287</v>
      </c>
      <c r="AM6" s="59">
        <v>321586</v>
      </c>
      <c r="AN6" s="59">
        <v>126241</v>
      </c>
      <c r="AO6" s="59">
        <v>195345</v>
      </c>
      <c r="AP6" s="59">
        <v>51805</v>
      </c>
      <c r="AQ6" s="59">
        <v>48758</v>
      </c>
      <c r="AR6" s="59">
        <v>153915</v>
      </c>
      <c r="AS6" s="59">
        <v>84235</v>
      </c>
      <c r="AT6" s="59">
        <v>57631</v>
      </c>
      <c r="AU6" s="59">
        <v>21664</v>
      </c>
      <c r="AV6" s="59">
        <v>78117</v>
      </c>
      <c r="AW6" s="59">
        <v>25228</v>
      </c>
      <c r="AX6" s="59">
        <v>32396</v>
      </c>
      <c r="AY6" s="59">
        <v>25883</v>
      </c>
      <c r="AZ6" s="59">
        <v>15038</v>
      </c>
      <c r="BA6" s="59">
        <v>49918</v>
      </c>
      <c r="BB6" s="59">
        <v>38423</v>
      </c>
      <c r="BC6" s="59">
        <v>30690</v>
      </c>
    </row>
    <row r="7" spans="1:55" ht="13.5" customHeight="1" x14ac:dyDescent="0.3">
      <c r="A7" s="26" t="s">
        <v>75</v>
      </c>
      <c r="B7" s="59">
        <v>69457</v>
      </c>
      <c r="C7" s="59">
        <v>25857</v>
      </c>
      <c r="D7" s="59">
        <v>7948</v>
      </c>
      <c r="E7" s="59">
        <v>17909</v>
      </c>
      <c r="F7" s="59">
        <v>2235</v>
      </c>
      <c r="G7" s="59">
        <v>2387</v>
      </c>
      <c r="H7" s="59">
        <v>13042</v>
      </c>
      <c r="I7" s="59">
        <v>6338</v>
      </c>
      <c r="J7" s="59">
        <v>2913</v>
      </c>
      <c r="K7" s="59">
        <v>1413</v>
      </c>
      <c r="L7" s="59">
        <v>6285</v>
      </c>
      <c r="M7" s="59">
        <v>947</v>
      </c>
      <c r="N7" s="59">
        <v>996</v>
      </c>
      <c r="O7" s="59">
        <v>871</v>
      </c>
      <c r="P7" s="59">
        <v>485</v>
      </c>
      <c r="Q7" s="59">
        <v>3180</v>
      </c>
      <c r="R7" s="59">
        <v>1352</v>
      </c>
      <c r="S7" s="59">
        <v>1156</v>
      </c>
      <c r="T7" s="59">
        <v>35589</v>
      </c>
      <c r="U7" s="59">
        <v>13338</v>
      </c>
      <c r="V7" s="59">
        <v>4114</v>
      </c>
      <c r="W7" s="59">
        <v>9224</v>
      </c>
      <c r="X7" s="59">
        <v>1152</v>
      </c>
      <c r="Y7" s="59">
        <v>1223</v>
      </c>
      <c r="Z7" s="59">
        <v>6657</v>
      </c>
      <c r="AA7" s="59">
        <v>3204</v>
      </c>
      <c r="AB7" s="59">
        <v>1497</v>
      </c>
      <c r="AC7" s="59">
        <v>724</v>
      </c>
      <c r="AD7" s="59">
        <v>3210</v>
      </c>
      <c r="AE7" s="59">
        <v>453</v>
      </c>
      <c r="AF7" s="59">
        <v>528</v>
      </c>
      <c r="AG7" s="59">
        <v>437</v>
      </c>
      <c r="AH7" s="59">
        <v>249</v>
      </c>
      <c r="AI7" s="59">
        <v>1645</v>
      </c>
      <c r="AJ7" s="59">
        <v>691</v>
      </c>
      <c r="AK7" s="59">
        <v>581</v>
      </c>
      <c r="AL7" s="59">
        <v>33868</v>
      </c>
      <c r="AM7" s="59">
        <v>12519</v>
      </c>
      <c r="AN7" s="59">
        <v>3834</v>
      </c>
      <c r="AO7" s="59">
        <v>8685</v>
      </c>
      <c r="AP7" s="59">
        <v>1083</v>
      </c>
      <c r="AQ7" s="59">
        <v>1164</v>
      </c>
      <c r="AR7" s="59">
        <v>6385</v>
      </c>
      <c r="AS7" s="59">
        <v>3134</v>
      </c>
      <c r="AT7" s="59">
        <v>1416</v>
      </c>
      <c r="AU7" s="59">
        <v>689</v>
      </c>
      <c r="AV7" s="59">
        <v>3075</v>
      </c>
      <c r="AW7" s="59">
        <v>494</v>
      </c>
      <c r="AX7" s="59">
        <v>468</v>
      </c>
      <c r="AY7" s="59">
        <v>434</v>
      </c>
      <c r="AZ7" s="59">
        <v>236</v>
      </c>
      <c r="BA7" s="59">
        <v>1535</v>
      </c>
      <c r="BB7" s="59">
        <v>661</v>
      </c>
      <c r="BC7" s="59">
        <v>575</v>
      </c>
    </row>
    <row r="8" spans="1:55" ht="13.5" customHeight="1" x14ac:dyDescent="0.3">
      <c r="A8" s="26" t="s">
        <v>76</v>
      </c>
      <c r="B8" s="59">
        <v>98074</v>
      </c>
      <c r="C8" s="59">
        <v>34544</v>
      </c>
      <c r="D8" s="59">
        <v>11636</v>
      </c>
      <c r="E8" s="59">
        <v>22908</v>
      </c>
      <c r="F8" s="59">
        <v>3328</v>
      </c>
      <c r="G8" s="59">
        <v>3471</v>
      </c>
      <c r="H8" s="59">
        <v>19036</v>
      </c>
      <c r="I8" s="59">
        <v>8741</v>
      </c>
      <c r="J8" s="59">
        <v>4106</v>
      </c>
      <c r="K8" s="59">
        <v>2451</v>
      </c>
      <c r="L8" s="59">
        <v>8730</v>
      </c>
      <c r="M8" s="59">
        <v>1488</v>
      </c>
      <c r="N8" s="59">
        <v>1800</v>
      </c>
      <c r="O8" s="59">
        <v>1345</v>
      </c>
      <c r="P8" s="59">
        <v>724</v>
      </c>
      <c r="Q8" s="59">
        <v>4390</v>
      </c>
      <c r="R8" s="59">
        <v>2119</v>
      </c>
      <c r="S8" s="59">
        <v>1801</v>
      </c>
      <c r="T8" s="59">
        <v>50164</v>
      </c>
      <c r="U8" s="59">
        <v>17579</v>
      </c>
      <c r="V8" s="59">
        <v>5975</v>
      </c>
      <c r="W8" s="59">
        <v>11604</v>
      </c>
      <c r="X8" s="59">
        <v>1728</v>
      </c>
      <c r="Y8" s="59">
        <v>1739</v>
      </c>
      <c r="Z8" s="59">
        <v>9821</v>
      </c>
      <c r="AA8" s="59">
        <v>4498</v>
      </c>
      <c r="AB8" s="59">
        <v>2080</v>
      </c>
      <c r="AC8" s="59">
        <v>1217</v>
      </c>
      <c r="AD8" s="59">
        <v>4422</v>
      </c>
      <c r="AE8" s="59">
        <v>785</v>
      </c>
      <c r="AF8" s="59">
        <v>960</v>
      </c>
      <c r="AG8" s="59">
        <v>683</v>
      </c>
      <c r="AH8" s="59">
        <v>361</v>
      </c>
      <c r="AI8" s="59">
        <v>2287</v>
      </c>
      <c r="AJ8" s="59">
        <v>1109</v>
      </c>
      <c r="AK8" s="59">
        <v>895</v>
      </c>
      <c r="AL8" s="59">
        <v>47910</v>
      </c>
      <c r="AM8" s="59">
        <v>16965</v>
      </c>
      <c r="AN8" s="59">
        <v>5661</v>
      </c>
      <c r="AO8" s="59">
        <v>11304</v>
      </c>
      <c r="AP8" s="59">
        <v>1600</v>
      </c>
      <c r="AQ8" s="59">
        <v>1732</v>
      </c>
      <c r="AR8" s="59">
        <v>9215</v>
      </c>
      <c r="AS8" s="59">
        <v>4243</v>
      </c>
      <c r="AT8" s="59">
        <v>2026</v>
      </c>
      <c r="AU8" s="59">
        <v>1234</v>
      </c>
      <c r="AV8" s="59">
        <v>4308</v>
      </c>
      <c r="AW8" s="59">
        <v>703</v>
      </c>
      <c r="AX8" s="59">
        <v>840</v>
      </c>
      <c r="AY8" s="59">
        <v>662</v>
      </c>
      <c r="AZ8" s="59">
        <v>363</v>
      </c>
      <c r="BA8" s="59">
        <v>2103</v>
      </c>
      <c r="BB8" s="59">
        <v>1010</v>
      </c>
      <c r="BC8" s="59">
        <v>906</v>
      </c>
    </row>
    <row r="9" spans="1:55" ht="13.5" customHeight="1" x14ac:dyDescent="0.3">
      <c r="A9" s="26" t="s">
        <v>77</v>
      </c>
      <c r="B9" s="59">
        <v>102325</v>
      </c>
      <c r="C9" s="59">
        <v>34415</v>
      </c>
      <c r="D9" s="59">
        <v>12988</v>
      </c>
      <c r="E9" s="59">
        <v>21427</v>
      </c>
      <c r="F9" s="59">
        <v>3826</v>
      </c>
      <c r="G9" s="59">
        <v>4009</v>
      </c>
      <c r="H9" s="59">
        <v>18842</v>
      </c>
      <c r="I9" s="59">
        <v>8875</v>
      </c>
      <c r="J9" s="59">
        <v>4672</v>
      </c>
      <c r="K9" s="59">
        <v>3023</v>
      </c>
      <c r="L9" s="59">
        <v>8550</v>
      </c>
      <c r="M9" s="59">
        <v>2137</v>
      </c>
      <c r="N9" s="59">
        <v>2074</v>
      </c>
      <c r="O9" s="59">
        <v>1546</v>
      </c>
      <c r="P9" s="59">
        <v>886</v>
      </c>
      <c r="Q9" s="59">
        <v>4815</v>
      </c>
      <c r="R9" s="59">
        <v>2596</v>
      </c>
      <c r="S9" s="59">
        <v>2059</v>
      </c>
      <c r="T9" s="59">
        <v>53105</v>
      </c>
      <c r="U9" s="59">
        <v>17820</v>
      </c>
      <c r="V9" s="59">
        <v>6734</v>
      </c>
      <c r="W9" s="59">
        <v>11086</v>
      </c>
      <c r="X9" s="59">
        <v>2000</v>
      </c>
      <c r="Y9" s="59">
        <v>2046</v>
      </c>
      <c r="Z9" s="59">
        <v>9705</v>
      </c>
      <c r="AA9" s="59">
        <v>4637</v>
      </c>
      <c r="AB9" s="59">
        <v>2425</v>
      </c>
      <c r="AC9" s="59">
        <v>1605</v>
      </c>
      <c r="AD9" s="59">
        <v>4486</v>
      </c>
      <c r="AE9" s="59">
        <v>1129</v>
      </c>
      <c r="AF9" s="59">
        <v>1111</v>
      </c>
      <c r="AG9" s="59">
        <v>785</v>
      </c>
      <c r="AH9" s="59">
        <v>467</v>
      </c>
      <c r="AI9" s="59">
        <v>2449</v>
      </c>
      <c r="AJ9" s="59">
        <v>1370</v>
      </c>
      <c r="AK9" s="59">
        <v>1070</v>
      </c>
      <c r="AL9" s="59">
        <v>49220</v>
      </c>
      <c r="AM9" s="59">
        <v>16595</v>
      </c>
      <c r="AN9" s="59">
        <v>6254</v>
      </c>
      <c r="AO9" s="59">
        <v>10341</v>
      </c>
      <c r="AP9" s="59">
        <v>1826</v>
      </c>
      <c r="AQ9" s="59">
        <v>1963</v>
      </c>
      <c r="AR9" s="59">
        <v>9137</v>
      </c>
      <c r="AS9" s="59">
        <v>4238</v>
      </c>
      <c r="AT9" s="59">
        <v>2247</v>
      </c>
      <c r="AU9" s="59">
        <v>1418</v>
      </c>
      <c r="AV9" s="59">
        <v>4064</v>
      </c>
      <c r="AW9" s="59">
        <v>1008</v>
      </c>
      <c r="AX9" s="59">
        <v>963</v>
      </c>
      <c r="AY9" s="59">
        <v>761</v>
      </c>
      <c r="AZ9" s="59">
        <v>419</v>
      </c>
      <c r="BA9" s="59">
        <v>2366</v>
      </c>
      <c r="BB9" s="59">
        <v>1226</v>
      </c>
      <c r="BC9" s="59">
        <v>989</v>
      </c>
    </row>
    <row r="10" spans="1:55" ht="13.5" customHeight="1" x14ac:dyDescent="0.3">
      <c r="A10" s="26" t="s">
        <v>78</v>
      </c>
      <c r="B10" s="59">
        <v>98924</v>
      </c>
      <c r="C10" s="59">
        <v>33424</v>
      </c>
      <c r="D10" s="59">
        <v>12820</v>
      </c>
      <c r="E10" s="59">
        <v>20604</v>
      </c>
      <c r="F10" s="59">
        <v>4200</v>
      </c>
      <c r="G10" s="59">
        <v>4126</v>
      </c>
      <c r="H10" s="59">
        <v>16072</v>
      </c>
      <c r="I10" s="59">
        <v>8259</v>
      </c>
      <c r="J10" s="59">
        <v>4919</v>
      </c>
      <c r="K10" s="59">
        <v>3247</v>
      </c>
      <c r="L10" s="59">
        <v>7163</v>
      </c>
      <c r="M10" s="59">
        <v>2124</v>
      </c>
      <c r="N10" s="59">
        <v>2454</v>
      </c>
      <c r="O10" s="59">
        <v>1837</v>
      </c>
      <c r="P10" s="59">
        <v>1118</v>
      </c>
      <c r="Q10" s="59">
        <v>4728</v>
      </c>
      <c r="R10" s="59">
        <v>3011</v>
      </c>
      <c r="S10" s="59">
        <v>2242</v>
      </c>
      <c r="T10" s="59">
        <v>51340</v>
      </c>
      <c r="U10" s="59">
        <v>17280</v>
      </c>
      <c r="V10" s="59">
        <v>6692</v>
      </c>
      <c r="W10" s="59">
        <v>10588</v>
      </c>
      <c r="X10" s="59">
        <v>2140</v>
      </c>
      <c r="Y10" s="59">
        <v>2173</v>
      </c>
      <c r="Z10" s="59">
        <v>8241</v>
      </c>
      <c r="AA10" s="59">
        <v>4463</v>
      </c>
      <c r="AB10" s="59">
        <v>2522</v>
      </c>
      <c r="AC10" s="59">
        <v>1692</v>
      </c>
      <c r="AD10" s="59">
        <v>3768</v>
      </c>
      <c r="AE10" s="59">
        <v>1093</v>
      </c>
      <c r="AF10" s="59">
        <v>1283</v>
      </c>
      <c r="AG10" s="59">
        <v>951</v>
      </c>
      <c r="AH10" s="59">
        <v>588</v>
      </c>
      <c r="AI10" s="59">
        <v>2445</v>
      </c>
      <c r="AJ10" s="59">
        <v>1535</v>
      </c>
      <c r="AK10" s="59">
        <v>1166</v>
      </c>
      <c r="AL10" s="59">
        <v>47584</v>
      </c>
      <c r="AM10" s="59">
        <v>16144</v>
      </c>
      <c r="AN10" s="59">
        <v>6128</v>
      </c>
      <c r="AO10" s="59">
        <v>10016</v>
      </c>
      <c r="AP10" s="59">
        <v>2060</v>
      </c>
      <c r="AQ10" s="59">
        <v>1953</v>
      </c>
      <c r="AR10" s="59">
        <v>7831</v>
      </c>
      <c r="AS10" s="59">
        <v>3796</v>
      </c>
      <c r="AT10" s="59">
        <v>2397</v>
      </c>
      <c r="AU10" s="59">
        <v>1555</v>
      </c>
      <c r="AV10" s="59">
        <v>3395</v>
      </c>
      <c r="AW10" s="59">
        <v>1031</v>
      </c>
      <c r="AX10" s="59">
        <v>1171</v>
      </c>
      <c r="AY10" s="59">
        <v>886</v>
      </c>
      <c r="AZ10" s="59">
        <v>530</v>
      </c>
      <c r="BA10" s="59">
        <v>2283</v>
      </c>
      <c r="BB10" s="59">
        <v>1476</v>
      </c>
      <c r="BC10" s="59">
        <v>1076</v>
      </c>
    </row>
    <row r="11" spans="1:55" ht="13.5" customHeight="1" x14ac:dyDescent="0.3">
      <c r="A11" s="26" t="s">
        <v>79</v>
      </c>
      <c r="B11" s="59">
        <v>119099</v>
      </c>
      <c r="C11" s="59">
        <v>45168</v>
      </c>
      <c r="D11" s="59">
        <v>17458</v>
      </c>
      <c r="E11" s="59">
        <v>27710</v>
      </c>
      <c r="F11" s="59">
        <v>5906</v>
      </c>
      <c r="G11" s="59">
        <v>4894</v>
      </c>
      <c r="H11" s="59">
        <v>17905</v>
      </c>
      <c r="I11" s="59">
        <v>9260</v>
      </c>
      <c r="J11" s="59">
        <v>5800</v>
      </c>
      <c r="K11" s="59">
        <v>2835</v>
      </c>
      <c r="L11" s="59">
        <v>7808</v>
      </c>
      <c r="M11" s="59">
        <v>2114</v>
      </c>
      <c r="N11" s="59">
        <v>2919</v>
      </c>
      <c r="O11" s="59">
        <v>2005</v>
      </c>
      <c r="P11" s="59">
        <v>1455</v>
      </c>
      <c r="Q11" s="59">
        <v>5014</v>
      </c>
      <c r="R11" s="59">
        <v>3496</v>
      </c>
      <c r="S11" s="59">
        <v>2520</v>
      </c>
      <c r="T11" s="59">
        <v>64735</v>
      </c>
      <c r="U11" s="59">
        <v>23401</v>
      </c>
      <c r="V11" s="59">
        <v>9114</v>
      </c>
      <c r="W11" s="59">
        <v>14287</v>
      </c>
      <c r="X11" s="59">
        <v>3086</v>
      </c>
      <c r="Y11" s="59">
        <v>2853</v>
      </c>
      <c r="Z11" s="59">
        <v>9832</v>
      </c>
      <c r="AA11" s="59">
        <v>5358</v>
      </c>
      <c r="AB11" s="59">
        <v>3271</v>
      </c>
      <c r="AC11" s="59">
        <v>1549</v>
      </c>
      <c r="AD11" s="59">
        <v>4368</v>
      </c>
      <c r="AE11" s="59">
        <v>1207</v>
      </c>
      <c r="AF11" s="59">
        <v>1642</v>
      </c>
      <c r="AG11" s="59">
        <v>1164</v>
      </c>
      <c r="AH11" s="59">
        <v>830</v>
      </c>
      <c r="AI11" s="59">
        <v>2757</v>
      </c>
      <c r="AJ11" s="59">
        <v>1981</v>
      </c>
      <c r="AK11" s="59">
        <v>1436</v>
      </c>
      <c r="AL11" s="59">
        <v>54364</v>
      </c>
      <c r="AM11" s="59">
        <v>21767</v>
      </c>
      <c r="AN11" s="59">
        <v>8344</v>
      </c>
      <c r="AO11" s="59">
        <v>13423</v>
      </c>
      <c r="AP11" s="59">
        <v>2820</v>
      </c>
      <c r="AQ11" s="59">
        <v>2041</v>
      </c>
      <c r="AR11" s="59">
        <v>8073</v>
      </c>
      <c r="AS11" s="59">
        <v>3902</v>
      </c>
      <c r="AT11" s="59">
        <v>2529</v>
      </c>
      <c r="AU11" s="59">
        <v>1286</v>
      </c>
      <c r="AV11" s="59">
        <v>3440</v>
      </c>
      <c r="AW11" s="59">
        <v>907</v>
      </c>
      <c r="AX11" s="59">
        <v>1277</v>
      </c>
      <c r="AY11" s="59">
        <v>841</v>
      </c>
      <c r="AZ11" s="59">
        <v>625</v>
      </c>
      <c r="BA11" s="59">
        <v>2257</v>
      </c>
      <c r="BB11" s="59">
        <v>1515</v>
      </c>
      <c r="BC11" s="59">
        <v>1084</v>
      </c>
    </row>
    <row r="12" spans="1:55" ht="13.5" customHeight="1" x14ac:dyDescent="0.3">
      <c r="A12" s="26" t="s">
        <v>80</v>
      </c>
      <c r="B12" s="59">
        <v>121387</v>
      </c>
      <c r="C12" s="59">
        <v>50546</v>
      </c>
      <c r="D12" s="59">
        <v>17365</v>
      </c>
      <c r="E12" s="59">
        <v>33181</v>
      </c>
      <c r="F12" s="59">
        <v>5044</v>
      </c>
      <c r="G12" s="59">
        <v>4415</v>
      </c>
      <c r="H12" s="59">
        <v>19416</v>
      </c>
      <c r="I12" s="59">
        <v>9790</v>
      </c>
      <c r="J12" s="59">
        <v>5285</v>
      </c>
      <c r="K12" s="59">
        <v>2054</v>
      </c>
      <c r="L12" s="59">
        <v>8195</v>
      </c>
      <c r="M12" s="59">
        <v>1740</v>
      </c>
      <c r="N12" s="59">
        <v>2273</v>
      </c>
      <c r="O12" s="59">
        <v>1726</v>
      </c>
      <c r="P12" s="59">
        <v>1077</v>
      </c>
      <c r="Q12" s="59">
        <v>4390</v>
      </c>
      <c r="R12" s="59">
        <v>3128</v>
      </c>
      <c r="S12" s="59">
        <v>2308</v>
      </c>
      <c r="T12" s="59">
        <v>68205</v>
      </c>
      <c r="U12" s="59">
        <v>26953</v>
      </c>
      <c r="V12" s="59">
        <v>9355</v>
      </c>
      <c r="W12" s="59">
        <v>17598</v>
      </c>
      <c r="X12" s="59">
        <v>2928</v>
      </c>
      <c r="Y12" s="59">
        <v>2643</v>
      </c>
      <c r="Z12" s="59">
        <v>10957</v>
      </c>
      <c r="AA12" s="59">
        <v>6017</v>
      </c>
      <c r="AB12" s="59">
        <v>2931</v>
      </c>
      <c r="AC12" s="59">
        <v>1173</v>
      </c>
      <c r="AD12" s="59">
        <v>4966</v>
      </c>
      <c r="AE12" s="59">
        <v>995</v>
      </c>
      <c r="AF12" s="59">
        <v>1363</v>
      </c>
      <c r="AG12" s="59">
        <v>992</v>
      </c>
      <c r="AH12" s="59">
        <v>648</v>
      </c>
      <c r="AI12" s="59">
        <v>2442</v>
      </c>
      <c r="AJ12" s="59">
        <v>1802</v>
      </c>
      <c r="AK12" s="59">
        <v>1395</v>
      </c>
      <c r="AL12" s="59">
        <v>53182</v>
      </c>
      <c r="AM12" s="59">
        <v>23593</v>
      </c>
      <c r="AN12" s="59">
        <v>8010</v>
      </c>
      <c r="AO12" s="59">
        <v>15583</v>
      </c>
      <c r="AP12" s="59">
        <v>2116</v>
      </c>
      <c r="AQ12" s="59">
        <v>1772</v>
      </c>
      <c r="AR12" s="59">
        <v>8459</v>
      </c>
      <c r="AS12" s="59">
        <v>3773</v>
      </c>
      <c r="AT12" s="59">
        <v>2354</v>
      </c>
      <c r="AU12" s="59">
        <v>881</v>
      </c>
      <c r="AV12" s="59">
        <v>3229</v>
      </c>
      <c r="AW12" s="59">
        <v>745</v>
      </c>
      <c r="AX12" s="59">
        <v>910</v>
      </c>
      <c r="AY12" s="59">
        <v>734</v>
      </c>
      <c r="AZ12" s="59">
        <v>429</v>
      </c>
      <c r="BA12" s="59">
        <v>1948</v>
      </c>
      <c r="BB12" s="59">
        <v>1326</v>
      </c>
      <c r="BC12" s="59">
        <v>913</v>
      </c>
    </row>
    <row r="13" spans="1:55" ht="13.5" customHeight="1" x14ac:dyDescent="0.3">
      <c r="A13" s="26" t="s">
        <v>81</v>
      </c>
      <c r="B13" s="59">
        <v>118854</v>
      </c>
      <c r="C13" s="59">
        <v>48424</v>
      </c>
      <c r="D13" s="59">
        <v>14724</v>
      </c>
      <c r="E13" s="59">
        <v>33700</v>
      </c>
      <c r="F13" s="59">
        <v>4310</v>
      </c>
      <c r="G13" s="59">
        <v>3965</v>
      </c>
      <c r="H13" s="59">
        <v>20787</v>
      </c>
      <c r="I13" s="59">
        <v>10064</v>
      </c>
      <c r="J13" s="59">
        <v>4821</v>
      </c>
      <c r="K13" s="59">
        <v>1803</v>
      </c>
      <c r="L13" s="59">
        <v>9681</v>
      </c>
      <c r="M13" s="59">
        <v>1477</v>
      </c>
      <c r="N13" s="59">
        <v>1845</v>
      </c>
      <c r="O13" s="59">
        <v>1464</v>
      </c>
      <c r="P13" s="59">
        <v>912</v>
      </c>
      <c r="Q13" s="59">
        <v>4488</v>
      </c>
      <c r="R13" s="59">
        <v>2725</v>
      </c>
      <c r="S13" s="59">
        <v>2088</v>
      </c>
      <c r="T13" s="59">
        <v>64847</v>
      </c>
      <c r="U13" s="59">
        <v>25866</v>
      </c>
      <c r="V13" s="59">
        <v>7909</v>
      </c>
      <c r="W13" s="59">
        <v>17957</v>
      </c>
      <c r="X13" s="59">
        <v>2380</v>
      </c>
      <c r="Y13" s="59">
        <v>2188</v>
      </c>
      <c r="Z13" s="59">
        <v>11153</v>
      </c>
      <c r="AA13" s="59">
        <v>5784</v>
      </c>
      <c r="AB13" s="59">
        <v>2647</v>
      </c>
      <c r="AC13" s="59">
        <v>944</v>
      </c>
      <c r="AD13" s="59">
        <v>5646</v>
      </c>
      <c r="AE13" s="59">
        <v>776</v>
      </c>
      <c r="AF13" s="59">
        <v>1008</v>
      </c>
      <c r="AG13" s="59">
        <v>826</v>
      </c>
      <c r="AH13" s="59">
        <v>539</v>
      </c>
      <c r="AI13" s="59">
        <v>2366</v>
      </c>
      <c r="AJ13" s="59">
        <v>1548</v>
      </c>
      <c r="AK13" s="59">
        <v>1176</v>
      </c>
      <c r="AL13" s="59">
        <v>54007</v>
      </c>
      <c r="AM13" s="59">
        <v>22558</v>
      </c>
      <c r="AN13" s="59">
        <v>6815</v>
      </c>
      <c r="AO13" s="59">
        <v>15743</v>
      </c>
      <c r="AP13" s="59">
        <v>1930</v>
      </c>
      <c r="AQ13" s="59">
        <v>1777</v>
      </c>
      <c r="AR13" s="59">
        <v>9634</v>
      </c>
      <c r="AS13" s="59">
        <v>4280</v>
      </c>
      <c r="AT13" s="59">
        <v>2174</v>
      </c>
      <c r="AU13" s="59">
        <v>859</v>
      </c>
      <c r="AV13" s="59">
        <v>4035</v>
      </c>
      <c r="AW13" s="59">
        <v>701</v>
      </c>
      <c r="AX13" s="59">
        <v>837</v>
      </c>
      <c r="AY13" s="59">
        <v>638</v>
      </c>
      <c r="AZ13" s="59">
        <v>373</v>
      </c>
      <c r="BA13" s="59">
        <v>2122</v>
      </c>
      <c r="BB13" s="59">
        <v>1177</v>
      </c>
      <c r="BC13" s="59">
        <v>912</v>
      </c>
    </row>
    <row r="14" spans="1:55" ht="13.5" customHeight="1" x14ac:dyDescent="0.3">
      <c r="A14" s="26" t="s">
        <v>82</v>
      </c>
      <c r="B14" s="59">
        <v>144104</v>
      </c>
      <c r="C14" s="59">
        <v>54839</v>
      </c>
      <c r="D14" s="59">
        <v>17599</v>
      </c>
      <c r="E14" s="59">
        <v>37240</v>
      </c>
      <c r="F14" s="59">
        <v>4919</v>
      </c>
      <c r="G14" s="59">
        <v>5128</v>
      </c>
      <c r="H14" s="59">
        <v>27516</v>
      </c>
      <c r="I14" s="59">
        <v>11775</v>
      </c>
      <c r="J14" s="59">
        <v>5561</v>
      </c>
      <c r="K14" s="59">
        <v>2827</v>
      </c>
      <c r="L14" s="59">
        <v>12584</v>
      </c>
      <c r="M14" s="59">
        <v>2043</v>
      </c>
      <c r="N14" s="59">
        <v>2380</v>
      </c>
      <c r="O14" s="59">
        <v>1824</v>
      </c>
      <c r="P14" s="59">
        <v>1068</v>
      </c>
      <c r="Q14" s="59">
        <v>5727</v>
      </c>
      <c r="R14" s="59">
        <v>3165</v>
      </c>
      <c r="S14" s="59">
        <v>2748</v>
      </c>
      <c r="T14" s="59">
        <v>76826</v>
      </c>
      <c r="U14" s="59">
        <v>29107</v>
      </c>
      <c r="V14" s="59">
        <v>9109</v>
      </c>
      <c r="W14" s="59">
        <v>19998</v>
      </c>
      <c r="X14" s="59">
        <v>2581</v>
      </c>
      <c r="Y14" s="59">
        <v>2755</v>
      </c>
      <c r="Z14" s="59">
        <v>14614</v>
      </c>
      <c r="AA14" s="59">
        <v>6327</v>
      </c>
      <c r="AB14" s="59">
        <v>2877</v>
      </c>
      <c r="AC14" s="59">
        <v>1378</v>
      </c>
      <c r="AD14" s="59">
        <v>7110</v>
      </c>
      <c r="AE14" s="59">
        <v>1085</v>
      </c>
      <c r="AF14" s="59">
        <v>1294</v>
      </c>
      <c r="AG14" s="59">
        <v>1009</v>
      </c>
      <c r="AH14" s="59">
        <v>581</v>
      </c>
      <c r="AI14" s="59">
        <v>2906</v>
      </c>
      <c r="AJ14" s="59">
        <v>1714</v>
      </c>
      <c r="AK14" s="59">
        <v>1488</v>
      </c>
      <c r="AL14" s="59">
        <v>67278</v>
      </c>
      <c r="AM14" s="59">
        <v>25732</v>
      </c>
      <c r="AN14" s="59">
        <v>8490</v>
      </c>
      <c r="AO14" s="59">
        <v>17242</v>
      </c>
      <c r="AP14" s="59">
        <v>2338</v>
      </c>
      <c r="AQ14" s="59">
        <v>2373</v>
      </c>
      <c r="AR14" s="59">
        <v>12902</v>
      </c>
      <c r="AS14" s="59">
        <v>5448</v>
      </c>
      <c r="AT14" s="59">
        <v>2684</v>
      </c>
      <c r="AU14" s="59">
        <v>1449</v>
      </c>
      <c r="AV14" s="59">
        <v>5474</v>
      </c>
      <c r="AW14" s="59">
        <v>958</v>
      </c>
      <c r="AX14" s="59">
        <v>1086</v>
      </c>
      <c r="AY14" s="59">
        <v>815</v>
      </c>
      <c r="AZ14" s="59">
        <v>487</v>
      </c>
      <c r="BA14" s="59">
        <v>2821</v>
      </c>
      <c r="BB14" s="59">
        <v>1451</v>
      </c>
      <c r="BC14" s="59">
        <v>1260</v>
      </c>
    </row>
    <row r="15" spans="1:55" ht="13.5" customHeight="1" x14ac:dyDescent="0.3">
      <c r="A15" s="26" t="s">
        <v>83</v>
      </c>
      <c r="B15" s="59">
        <v>158314</v>
      </c>
      <c r="C15" s="59">
        <v>55798</v>
      </c>
      <c r="D15" s="59">
        <v>20279</v>
      </c>
      <c r="E15" s="59">
        <v>35519</v>
      </c>
      <c r="F15" s="59">
        <v>5967</v>
      </c>
      <c r="G15" s="59">
        <v>6118</v>
      </c>
      <c r="H15" s="59">
        <v>29777</v>
      </c>
      <c r="I15" s="59">
        <v>13414</v>
      </c>
      <c r="J15" s="59">
        <v>6698</v>
      </c>
      <c r="K15" s="59">
        <v>3781</v>
      </c>
      <c r="L15" s="59">
        <v>13529</v>
      </c>
      <c r="M15" s="59">
        <v>2614</v>
      </c>
      <c r="N15" s="59">
        <v>2950</v>
      </c>
      <c r="O15" s="59">
        <v>2424</v>
      </c>
      <c r="P15" s="59">
        <v>1255</v>
      </c>
      <c r="Q15" s="59">
        <v>6658</v>
      </c>
      <c r="R15" s="59">
        <v>3926</v>
      </c>
      <c r="S15" s="59">
        <v>3405</v>
      </c>
      <c r="T15" s="59">
        <v>84582</v>
      </c>
      <c r="U15" s="59">
        <v>29504</v>
      </c>
      <c r="V15" s="59">
        <v>10503</v>
      </c>
      <c r="W15" s="59">
        <v>19001</v>
      </c>
      <c r="X15" s="59">
        <v>3148</v>
      </c>
      <c r="Y15" s="59">
        <v>3361</v>
      </c>
      <c r="Z15" s="59">
        <v>16169</v>
      </c>
      <c r="AA15" s="59">
        <v>7133</v>
      </c>
      <c r="AB15" s="59">
        <v>3479</v>
      </c>
      <c r="AC15" s="59">
        <v>1761</v>
      </c>
      <c r="AD15" s="59">
        <v>7557</v>
      </c>
      <c r="AE15" s="59">
        <v>1380</v>
      </c>
      <c r="AF15" s="59">
        <v>1589</v>
      </c>
      <c r="AG15" s="59">
        <v>1317</v>
      </c>
      <c r="AH15" s="59">
        <v>730</v>
      </c>
      <c r="AI15" s="59">
        <v>3421</v>
      </c>
      <c r="AJ15" s="59">
        <v>2110</v>
      </c>
      <c r="AK15" s="59">
        <v>1923</v>
      </c>
      <c r="AL15" s="59">
        <v>73732</v>
      </c>
      <c r="AM15" s="59">
        <v>26294</v>
      </c>
      <c r="AN15" s="59">
        <v>9776</v>
      </c>
      <c r="AO15" s="59">
        <v>16518</v>
      </c>
      <c r="AP15" s="59">
        <v>2819</v>
      </c>
      <c r="AQ15" s="59">
        <v>2757</v>
      </c>
      <c r="AR15" s="59">
        <v>13608</v>
      </c>
      <c r="AS15" s="59">
        <v>6281</v>
      </c>
      <c r="AT15" s="59">
        <v>3219</v>
      </c>
      <c r="AU15" s="59">
        <v>2020</v>
      </c>
      <c r="AV15" s="59">
        <v>5972</v>
      </c>
      <c r="AW15" s="59">
        <v>1234</v>
      </c>
      <c r="AX15" s="59">
        <v>1361</v>
      </c>
      <c r="AY15" s="59">
        <v>1107</v>
      </c>
      <c r="AZ15" s="59">
        <v>525</v>
      </c>
      <c r="BA15" s="59">
        <v>3237</v>
      </c>
      <c r="BB15" s="59">
        <v>1816</v>
      </c>
      <c r="BC15" s="59">
        <v>1482</v>
      </c>
    </row>
    <row r="16" spans="1:55" ht="13.5" customHeight="1" x14ac:dyDescent="0.3">
      <c r="A16" s="26" t="s">
        <v>84</v>
      </c>
      <c r="B16" s="59">
        <v>168183</v>
      </c>
      <c r="C16" s="59">
        <v>55886</v>
      </c>
      <c r="D16" s="59">
        <v>21911</v>
      </c>
      <c r="E16" s="59">
        <v>33975</v>
      </c>
      <c r="F16" s="59">
        <v>7097</v>
      </c>
      <c r="G16" s="59">
        <v>7506</v>
      </c>
      <c r="H16" s="59">
        <v>27583</v>
      </c>
      <c r="I16" s="59">
        <v>14423</v>
      </c>
      <c r="J16" s="59">
        <v>8259</v>
      </c>
      <c r="K16" s="59">
        <v>4545</v>
      </c>
      <c r="L16" s="59">
        <v>13379</v>
      </c>
      <c r="M16" s="59">
        <v>3451</v>
      </c>
      <c r="N16" s="59">
        <v>3972</v>
      </c>
      <c r="O16" s="59">
        <v>3163</v>
      </c>
      <c r="P16" s="59">
        <v>1774</v>
      </c>
      <c r="Q16" s="59">
        <v>7632</v>
      </c>
      <c r="R16" s="59">
        <v>5330</v>
      </c>
      <c r="S16" s="59">
        <v>4183</v>
      </c>
      <c r="T16" s="59">
        <v>89617</v>
      </c>
      <c r="U16" s="59">
        <v>28430</v>
      </c>
      <c r="V16" s="59">
        <v>11307</v>
      </c>
      <c r="W16" s="59">
        <v>17123</v>
      </c>
      <c r="X16" s="59">
        <v>3748</v>
      </c>
      <c r="Y16" s="59">
        <v>4113</v>
      </c>
      <c r="Z16" s="59">
        <v>14970</v>
      </c>
      <c r="AA16" s="59">
        <v>7766</v>
      </c>
      <c r="AB16" s="59">
        <v>4449</v>
      </c>
      <c r="AC16" s="59">
        <v>2285</v>
      </c>
      <c r="AD16" s="59">
        <v>7581</v>
      </c>
      <c r="AE16" s="59">
        <v>1964</v>
      </c>
      <c r="AF16" s="59">
        <v>2174</v>
      </c>
      <c r="AG16" s="59">
        <v>1734</v>
      </c>
      <c r="AH16" s="59">
        <v>1049</v>
      </c>
      <c r="AI16" s="59">
        <v>4039</v>
      </c>
      <c r="AJ16" s="59">
        <v>2966</v>
      </c>
      <c r="AK16" s="59">
        <v>2349</v>
      </c>
      <c r="AL16" s="59">
        <v>78566</v>
      </c>
      <c r="AM16" s="59">
        <v>27456</v>
      </c>
      <c r="AN16" s="59">
        <v>10604</v>
      </c>
      <c r="AO16" s="59">
        <v>16852</v>
      </c>
      <c r="AP16" s="59">
        <v>3349</v>
      </c>
      <c r="AQ16" s="59">
        <v>3393</v>
      </c>
      <c r="AR16" s="59">
        <v>12613</v>
      </c>
      <c r="AS16" s="59">
        <v>6657</v>
      </c>
      <c r="AT16" s="59">
        <v>3810</v>
      </c>
      <c r="AU16" s="59">
        <v>2260</v>
      </c>
      <c r="AV16" s="59">
        <v>5798</v>
      </c>
      <c r="AW16" s="59">
        <v>1487</v>
      </c>
      <c r="AX16" s="59">
        <v>1798</v>
      </c>
      <c r="AY16" s="59">
        <v>1429</v>
      </c>
      <c r="AZ16" s="59">
        <v>725</v>
      </c>
      <c r="BA16" s="59">
        <v>3593</v>
      </c>
      <c r="BB16" s="59">
        <v>2364</v>
      </c>
      <c r="BC16" s="59">
        <v>1834</v>
      </c>
    </row>
    <row r="17" spans="1:55" ht="13.5" customHeight="1" x14ac:dyDescent="0.3">
      <c r="A17" s="26" t="s">
        <v>85</v>
      </c>
      <c r="B17" s="59">
        <v>174542</v>
      </c>
      <c r="C17" s="59">
        <v>55664</v>
      </c>
      <c r="D17" s="59">
        <v>22662</v>
      </c>
      <c r="E17" s="59">
        <v>33002</v>
      </c>
      <c r="F17" s="59">
        <v>8685</v>
      </c>
      <c r="G17" s="59">
        <v>8152</v>
      </c>
      <c r="H17" s="59">
        <v>25579</v>
      </c>
      <c r="I17" s="59">
        <v>14922</v>
      </c>
      <c r="J17" s="59">
        <v>9484</v>
      </c>
      <c r="K17" s="59">
        <v>4081</v>
      </c>
      <c r="L17" s="59">
        <v>13493</v>
      </c>
      <c r="M17" s="59">
        <v>4235</v>
      </c>
      <c r="N17" s="59">
        <v>4879</v>
      </c>
      <c r="O17" s="59">
        <v>3918</v>
      </c>
      <c r="P17" s="59">
        <v>2298</v>
      </c>
      <c r="Q17" s="59">
        <v>7843</v>
      </c>
      <c r="R17" s="59">
        <v>6290</v>
      </c>
      <c r="S17" s="59">
        <v>5019</v>
      </c>
      <c r="T17" s="59">
        <v>92939</v>
      </c>
      <c r="U17" s="59">
        <v>28367</v>
      </c>
      <c r="V17" s="59">
        <v>11481</v>
      </c>
      <c r="W17" s="59">
        <v>16886</v>
      </c>
      <c r="X17" s="59">
        <v>4545</v>
      </c>
      <c r="Y17" s="59">
        <v>4433</v>
      </c>
      <c r="Z17" s="59">
        <v>13857</v>
      </c>
      <c r="AA17" s="59">
        <v>8061</v>
      </c>
      <c r="AB17" s="59">
        <v>5082</v>
      </c>
      <c r="AC17" s="59">
        <v>2034</v>
      </c>
      <c r="AD17" s="59">
        <v>7657</v>
      </c>
      <c r="AE17" s="59">
        <v>2336</v>
      </c>
      <c r="AF17" s="59">
        <v>2661</v>
      </c>
      <c r="AG17" s="59">
        <v>2182</v>
      </c>
      <c r="AH17" s="59">
        <v>1302</v>
      </c>
      <c r="AI17" s="59">
        <v>4210</v>
      </c>
      <c r="AJ17" s="59">
        <v>3489</v>
      </c>
      <c r="AK17" s="59">
        <v>2723</v>
      </c>
      <c r="AL17" s="59">
        <v>81603</v>
      </c>
      <c r="AM17" s="59">
        <v>27297</v>
      </c>
      <c r="AN17" s="59">
        <v>11181</v>
      </c>
      <c r="AO17" s="59">
        <v>16116</v>
      </c>
      <c r="AP17" s="59">
        <v>4140</v>
      </c>
      <c r="AQ17" s="59">
        <v>3719</v>
      </c>
      <c r="AR17" s="59">
        <v>11722</v>
      </c>
      <c r="AS17" s="59">
        <v>6861</v>
      </c>
      <c r="AT17" s="59">
        <v>4402</v>
      </c>
      <c r="AU17" s="59">
        <v>2047</v>
      </c>
      <c r="AV17" s="59">
        <v>5836</v>
      </c>
      <c r="AW17" s="59">
        <v>1899</v>
      </c>
      <c r="AX17" s="59">
        <v>2218</v>
      </c>
      <c r="AY17" s="59">
        <v>1736</v>
      </c>
      <c r="AZ17" s="59">
        <v>996</v>
      </c>
      <c r="BA17" s="59">
        <v>3633</v>
      </c>
      <c r="BB17" s="59">
        <v>2801</v>
      </c>
      <c r="BC17" s="59">
        <v>2296</v>
      </c>
    </row>
    <row r="18" spans="1:55" ht="13.5" customHeight="1" x14ac:dyDescent="0.3">
      <c r="A18" s="26" t="s">
        <v>86</v>
      </c>
      <c r="B18" s="59">
        <v>162952</v>
      </c>
      <c r="C18" s="59">
        <v>47223</v>
      </c>
      <c r="D18" s="59">
        <v>20656</v>
      </c>
      <c r="E18" s="59">
        <v>26567</v>
      </c>
      <c r="F18" s="59">
        <v>9283</v>
      </c>
      <c r="G18" s="59">
        <v>8481</v>
      </c>
      <c r="H18" s="59">
        <v>21395</v>
      </c>
      <c r="I18" s="59">
        <v>13459</v>
      </c>
      <c r="J18" s="59">
        <v>9815</v>
      </c>
      <c r="K18" s="59">
        <v>2991</v>
      </c>
      <c r="L18" s="59">
        <v>12561</v>
      </c>
      <c r="M18" s="59">
        <v>4620</v>
      </c>
      <c r="N18" s="59">
        <v>5593</v>
      </c>
      <c r="O18" s="59">
        <v>4396</v>
      </c>
      <c r="P18" s="59">
        <v>2802</v>
      </c>
      <c r="Q18" s="59">
        <v>7813</v>
      </c>
      <c r="R18" s="59">
        <v>6942</v>
      </c>
      <c r="S18" s="59">
        <v>5578</v>
      </c>
      <c r="T18" s="59">
        <v>85871</v>
      </c>
      <c r="U18" s="59">
        <v>24456</v>
      </c>
      <c r="V18" s="59">
        <v>10538</v>
      </c>
      <c r="W18" s="59">
        <v>13918</v>
      </c>
      <c r="X18" s="59">
        <v>4710</v>
      </c>
      <c r="Y18" s="59">
        <v>4459</v>
      </c>
      <c r="Z18" s="59">
        <v>11579</v>
      </c>
      <c r="AA18" s="59">
        <v>7191</v>
      </c>
      <c r="AB18" s="59">
        <v>5107</v>
      </c>
      <c r="AC18" s="59">
        <v>1513</v>
      </c>
      <c r="AD18" s="59">
        <v>7027</v>
      </c>
      <c r="AE18" s="59">
        <v>2553</v>
      </c>
      <c r="AF18" s="59">
        <v>2865</v>
      </c>
      <c r="AG18" s="59">
        <v>2364</v>
      </c>
      <c r="AH18" s="59">
        <v>1497</v>
      </c>
      <c r="AI18" s="59">
        <v>4017</v>
      </c>
      <c r="AJ18" s="59">
        <v>3647</v>
      </c>
      <c r="AK18" s="59">
        <v>2886</v>
      </c>
      <c r="AL18" s="59">
        <v>77081</v>
      </c>
      <c r="AM18" s="59">
        <v>22767</v>
      </c>
      <c r="AN18" s="59">
        <v>10118</v>
      </c>
      <c r="AO18" s="59">
        <v>12649</v>
      </c>
      <c r="AP18" s="59">
        <v>4573</v>
      </c>
      <c r="AQ18" s="59">
        <v>4022</v>
      </c>
      <c r="AR18" s="59">
        <v>9816</v>
      </c>
      <c r="AS18" s="59">
        <v>6268</v>
      </c>
      <c r="AT18" s="59">
        <v>4708</v>
      </c>
      <c r="AU18" s="59">
        <v>1478</v>
      </c>
      <c r="AV18" s="59">
        <v>5534</v>
      </c>
      <c r="AW18" s="59">
        <v>2067</v>
      </c>
      <c r="AX18" s="59">
        <v>2728</v>
      </c>
      <c r="AY18" s="59">
        <v>2032</v>
      </c>
      <c r="AZ18" s="59">
        <v>1305</v>
      </c>
      <c r="BA18" s="59">
        <v>3796</v>
      </c>
      <c r="BB18" s="59">
        <v>3295</v>
      </c>
      <c r="BC18" s="59">
        <v>2692</v>
      </c>
    </row>
    <row r="19" spans="1:55" ht="13.5" customHeight="1" x14ac:dyDescent="0.3">
      <c r="A19" s="26" t="s">
        <v>87</v>
      </c>
      <c r="B19" s="59">
        <v>168681</v>
      </c>
      <c r="C19" s="59">
        <v>41552</v>
      </c>
      <c r="D19" s="59">
        <v>19819</v>
      </c>
      <c r="E19" s="59">
        <v>21733</v>
      </c>
      <c r="F19" s="59">
        <v>10821</v>
      </c>
      <c r="G19" s="59">
        <v>9825</v>
      </c>
      <c r="H19" s="59">
        <v>19999</v>
      </c>
      <c r="I19" s="59">
        <v>13607</v>
      </c>
      <c r="J19" s="59">
        <v>11523</v>
      </c>
      <c r="K19" s="59">
        <v>2776</v>
      </c>
      <c r="L19" s="59">
        <v>12887</v>
      </c>
      <c r="M19" s="59">
        <v>5697</v>
      </c>
      <c r="N19" s="59">
        <v>7267</v>
      </c>
      <c r="O19" s="59">
        <v>5451</v>
      </c>
      <c r="P19" s="59">
        <v>3520</v>
      </c>
      <c r="Q19" s="59">
        <v>8481</v>
      </c>
      <c r="R19" s="59">
        <v>8349</v>
      </c>
      <c r="S19" s="59">
        <v>6926</v>
      </c>
      <c r="T19" s="59">
        <v>85706</v>
      </c>
      <c r="U19" s="59">
        <v>21282</v>
      </c>
      <c r="V19" s="59">
        <v>10082</v>
      </c>
      <c r="W19" s="59">
        <v>11200</v>
      </c>
      <c r="X19" s="59">
        <v>5447</v>
      </c>
      <c r="Y19" s="59">
        <v>4913</v>
      </c>
      <c r="Z19" s="59">
        <v>10187</v>
      </c>
      <c r="AA19" s="59">
        <v>6926</v>
      </c>
      <c r="AB19" s="59">
        <v>5903</v>
      </c>
      <c r="AC19" s="59">
        <v>1330</v>
      </c>
      <c r="AD19" s="59">
        <v>6783</v>
      </c>
      <c r="AE19" s="59">
        <v>2933</v>
      </c>
      <c r="AF19" s="59">
        <v>3673</v>
      </c>
      <c r="AG19" s="59">
        <v>2735</v>
      </c>
      <c r="AH19" s="59">
        <v>1817</v>
      </c>
      <c r="AI19" s="59">
        <v>4239</v>
      </c>
      <c r="AJ19" s="59">
        <v>4162</v>
      </c>
      <c r="AK19" s="59">
        <v>3376</v>
      </c>
      <c r="AL19" s="59">
        <v>82975</v>
      </c>
      <c r="AM19" s="59">
        <v>20270</v>
      </c>
      <c r="AN19" s="59">
        <v>9737</v>
      </c>
      <c r="AO19" s="59">
        <v>10533</v>
      </c>
      <c r="AP19" s="59">
        <v>5374</v>
      </c>
      <c r="AQ19" s="59">
        <v>4912</v>
      </c>
      <c r="AR19" s="59">
        <v>9812</v>
      </c>
      <c r="AS19" s="59">
        <v>6681</v>
      </c>
      <c r="AT19" s="59">
        <v>5620</v>
      </c>
      <c r="AU19" s="59">
        <v>1446</v>
      </c>
      <c r="AV19" s="59">
        <v>6104</v>
      </c>
      <c r="AW19" s="59">
        <v>2764</v>
      </c>
      <c r="AX19" s="59">
        <v>3594</v>
      </c>
      <c r="AY19" s="59">
        <v>2716</v>
      </c>
      <c r="AZ19" s="59">
        <v>1703</v>
      </c>
      <c r="BA19" s="59">
        <v>4242</v>
      </c>
      <c r="BB19" s="59">
        <v>4187</v>
      </c>
      <c r="BC19" s="59">
        <v>3550</v>
      </c>
    </row>
    <row r="20" spans="1:55" ht="13.5" customHeight="1" x14ac:dyDescent="0.3">
      <c r="A20" s="26" t="s">
        <v>88</v>
      </c>
      <c r="B20" s="59">
        <v>124020</v>
      </c>
      <c r="C20" s="59">
        <v>25977</v>
      </c>
      <c r="D20" s="59">
        <v>13111</v>
      </c>
      <c r="E20" s="59">
        <v>12866</v>
      </c>
      <c r="F20" s="59">
        <v>8310</v>
      </c>
      <c r="G20" s="59">
        <v>7873</v>
      </c>
      <c r="H20" s="59">
        <v>13885</v>
      </c>
      <c r="I20" s="59">
        <v>9584</v>
      </c>
      <c r="J20" s="59">
        <v>9095</v>
      </c>
      <c r="K20" s="59">
        <v>1929</v>
      </c>
      <c r="L20" s="59">
        <v>9295</v>
      </c>
      <c r="M20" s="59">
        <v>4531</v>
      </c>
      <c r="N20" s="59">
        <v>6169</v>
      </c>
      <c r="O20" s="59">
        <v>4971</v>
      </c>
      <c r="P20" s="59">
        <v>2889</v>
      </c>
      <c r="Q20" s="59">
        <v>6832</v>
      </c>
      <c r="R20" s="59">
        <v>7017</v>
      </c>
      <c r="S20" s="59">
        <v>5663</v>
      </c>
      <c r="T20" s="59">
        <v>61201</v>
      </c>
      <c r="U20" s="59">
        <v>12892</v>
      </c>
      <c r="V20" s="59">
        <v>6511</v>
      </c>
      <c r="W20" s="59">
        <v>6381</v>
      </c>
      <c r="X20" s="59">
        <v>4167</v>
      </c>
      <c r="Y20" s="59">
        <v>3775</v>
      </c>
      <c r="Z20" s="59">
        <v>6798</v>
      </c>
      <c r="AA20" s="59">
        <v>4728</v>
      </c>
      <c r="AB20" s="59">
        <v>4530</v>
      </c>
      <c r="AC20" s="59">
        <v>944</v>
      </c>
      <c r="AD20" s="59">
        <v>4614</v>
      </c>
      <c r="AE20" s="59">
        <v>2301</v>
      </c>
      <c r="AF20" s="59">
        <v>3075</v>
      </c>
      <c r="AG20" s="59">
        <v>2376</v>
      </c>
      <c r="AH20" s="59">
        <v>1480</v>
      </c>
      <c r="AI20" s="59">
        <v>3319</v>
      </c>
      <c r="AJ20" s="59">
        <v>3488</v>
      </c>
      <c r="AK20" s="59">
        <v>2714</v>
      </c>
      <c r="AL20" s="59">
        <v>62819</v>
      </c>
      <c r="AM20" s="59">
        <v>13085</v>
      </c>
      <c r="AN20" s="59">
        <v>6600</v>
      </c>
      <c r="AO20" s="59">
        <v>6485</v>
      </c>
      <c r="AP20" s="59">
        <v>4143</v>
      </c>
      <c r="AQ20" s="59">
        <v>4098</v>
      </c>
      <c r="AR20" s="59">
        <v>7087</v>
      </c>
      <c r="AS20" s="59">
        <v>4856</v>
      </c>
      <c r="AT20" s="59">
        <v>4565</v>
      </c>
      <c r="AU20" s="59">
        <v>985</v>
      </c>
      <c r="AV20" s="59">
        <v>4681</v>
      </c>
      <c r="AW20" s="59">
        <v>2230</v>
      </c>
      <c r="AX20" s="59">
        <v>3094</v>
      </c>
      <c r="AY20" s="59">
        <v>2595</v>
      </c>
      <c r="AZ20" s="59">
        <v>1409</v>
      </c>
      <c r="BA20" s="59">
        <v>3513</v>
      </c>
      <c r="BB20" s="59">
        <v>3529</v>
      </c>
      <c r="BC20" s="59">
        <v>2949</v>
      </c>
    </row>
    <row r="21" spans="1:55" ht="13.5" customHeight="1" x14ac:dyDescent="0.3">
      <c r="A21" s="26" t="s">
        <v>89</v>
      </c>
      <c r="B21" s="59">
        <v>95507</v>
      </c>
      <c r="C21" s="59">
        <v>17542</v>
      </c>
      <c r="D21" s="59">
        <v>8995</v>
      </c>
      <c r="E21" s="59">
        <v>8547</v>
      </c>
      <c r="F21" s="59">
        <v>6300</v>
      </c>
      <c r="G21" s="59">
        <v>6351</v>
      </c>
      <c r="H21" s="59">
        <v>10164</v>
      </c>
      <c r="I21" s="59">
        <v>7803</v>
      </c>
      <c r="J21" s="59">
        <v>7068</v>
      </c>
      <c r="K21" s="59">
        <v>1214</v>
      </c>
      <c r="L21" s="59">
        <v>7453</v>
      </c>
      <c r="M21" s="59">
        <v>3662</v>
      </c>
      <c r="N21" s="59">
        <v>5035</v>
      </c>
      <c r="O21" s="59">
        <v>4402</v>
      </c>
      <c r="P21" s="59">
        <v>2418</v>
      </c>
      <c r="Q21" s="59">
        <v>5553</v>
      </c>
      <c r="R21" s="59">
        <v>5623</v>
      </c>
      <c r="S21" s="59">
        <v>4919</v>
      </c>
      <c r="T21" s="59">
        <v>45804</v>
      </c>
      <c r="U21" s="59">
        <v>8261</v>
      </c>
      <c r="V21" s="59">
        <v>4318</v>
      </c>
      <c r="W21" s="59">
        <v>3943</v>
      </c>
      <c r="X21" s="59">
        <v>3136</v>
      </c>
      <c r="Y21" s="59">
        <v>2985</v>
      </c>
      <c r="Z21" s="59">
        <v>4718</v>
      </c>
      <c r="AA21" s="59">
        <v>3841</v>
      </c>
      <c r="AB21" s="59">
        <v>3349</v>
      </c>
      <c r="AC21" s="59">
        <v>592</v>
      </c>
      <c r="AD21" s="59">
        <v>3655</v>
      </c>
      <c r="AE21" s="59">
        <v>1800</v>
      </c>
      <c r="AF21" s="59">
        <v>2390</v>
      </c>
      <c r="AG21" s="59">
        <v>2108</v>
      </c>
      <c r="AH21" s="59">
        <v>1188</v>
      </c>
      <c r="AI21" s="59">
        <v>2624</v>
      </c>
      <c r="AJ21" s="59">
        <v>2691</v>
      </c>
      <c r="AK21" s="59">
        <v>2466</v>
      </c>
      <c r="AL21" s="59">
        <v>49703</v>
      </c>
      <c r="AM21" s="59">
        <v>9281</v>
      </c>
      <c r="AN21" s="59">
        <v>4677</v>
      </c>
      <c r="AO21" s="59">
        <v>4604</v>
      </c>
      <c r="AP21" s="59">
        <v>3164</v>
      </c>
      <c r="AQ21" s="59">
        <v>3366</v>
      </c>
      <c r="AR21" s="59">
        <v>5446</v>
      </c>
      <c r="AS21" s="59">
        <v>3962</v>
      </c>
      <c r="AT21" s="59">
        <v>3719</v>
      </c>
      <c r="AU21" s="59">
        <v>622</v>
      </c>
      <c r="AV21" s="59">
        <v>3798</v>
      </c>
      <c r="AW21" s="59">
        <v>1862</v>
      </c>
      <c r="AX21" s="59">
        <v>2645</v>
      </c>
      <c r="AY21" s="59">
        <v>2294</v>
      </c>
      <c r="AZ21" s="59">
        <v>1230</v>
      </c>
      <c r="BA21" s="59">
        <v>2929</v>
      </c>
      <c r="BB21" s="59">
        <v>2932</v>
      </c>
      <c r="BC21" s="59">
        <v>2453</v>
      </c>
    </row>
    <row r="22" spans="1:55" ht="13.5" customHeight="1" x14ac:dyDescent="0.3">
      <c r="A22" s="26" t="s">
        <v>90</v>
      </c>
      <c r="B22" s="59">
        <v>75716</v>
      </c>
      <c r="C22" s="59">
        <v>12777</v>
      </c>
      <c r="D22" s="59">
        <v>6600</v>
      </c>
      <c r="E22" s="59">
        <v>6177</v>
      </c>
      <c r="F22" s="59">
        <v>5099</v>
      </c>
      <c r="G22" s="59">
        <v>4908</v>
      </c>
      <c r="H22" s="59">
        <v>7954</v>
      </c>
      <c r="I22" s="59">
        <v>6158</v>
      </c>
      <c r="J22" s="59">
        <v>5862</v>
      </c>
      <c r="K22" s="59">
        <v>874</v>
      </c>
      <c r="L22" s="59">
        <v>5794</v>
      </c>
      <c r="M22" s="59">
        <v>3145</v>
      </c>
      <c r="N22" s="59">
        <v>4318</v>
      </c>
      <c r="O22" s="59">
        <v>3609</v>
      </c>
      <c r="P22" s="59">
        <v>2051</v>
      </c>
      <c r="Q22" s="59">
        <v>4497</v>
      </c>
      <c r="R22" s="59">
        <v>4670</v>
      </c>
      <c r="S22" s="59">
        <v>4000</v>
      </c>
      <c r="T22" s="59">
        <v>32313</v>
      </c>
      <c r="U22" s="59">
        <v>5495</v>
      </c>
      <c r="V22" s="59">
        <v>2870</v>
      </c>
      <c r="W22" s="59">
        <v>2625</v>
      </c>
      <c r="X22" s="59">
        <v>2124</v>
      </c>
      <c r="Y22" s="59">
        <v>2088</v>
      </c>
      <c r="Z22" s="59">
        <v>3352</v>
      </c>
      <c r="AA22" s="59">
        <v>2725</v>
      </c>
      <c r="AB22" s="59">
        <v>2463</v>
      </c>
      <c r="AC22" s="59">
        <v>354</v>
      </c>
      <c r="AD22" s="59">
        <v>2583</v>
      </c>
      <c r="AE22" s="59">
        <v>1325</v>
      </c>
      <c r="AF22" s="59">
        <v>1826</v>
      </c>
      <c r="AG22" s="59">
        <v>1494</v>
      </c>
      <c r="AH22" s="59">
        <v>861</v>
      </c>
      <c r="AI22" s="59">
        <v>1874</v>
      </c>
      <c r="AJ22" s="59">
        <v>1976</v>
      </c>
      <c r="AK22" s="59">
        <v>1773</v>
      </c>
      <c r="AL22" s="59">
        <v>43403</v>
      </c>
      <c r="AM22" s="59">
        <v>7282</v>
      </c>
      <c r="AN22" s="59">
        <v>3730</v>
      </c>
      <c r="AO22" s="59">
        <v>3552</v>
      </c>
      <c r="AP22" s="59">
        <v>2975</v>
      </c>
      <c r="AQ22" s="59">
        <v>2820</v>
      </c>
      <c r="AR22" s="59">
        <v>4602</v>
      </c>
      <c r="AS22" s="59">
        <v>3433</v>
      </c>
      <c r="AT22" s="59">
        <v>3399</v>
      </c>
      <c r="AU22" s="59">
        <v>520</v>
      </c>
      <c r="AV22" s="59">
        <v>3211</v>
      </c>
      <c r="AW22" s="59">
        <v>1820</v>
      </c>
      <c r="AX22" s="59">
        <v>2492</v>
      </c>
      <c r="AY22" s="59">
        <v>2115</v>
      </c>
      <c r="AZ22" s="59">
        <v>1190</v>
      </c>
      <c r="BA22" s="59">
        <v>2623</v>
      </c>
      <c r="BB22" s="59">
        <v>2694</v>
      </c>
      <c r="BC22" s="59">
        <v>2227</v>
      </c>
    </row>
    <row r="23" spans="1:55" ht="13.5" customHeight="1" x14ac:dyDescent="0.3">
      <c r="A23" s="26" t="s">
        <v>91</v>
      </c>
      <c r="B23" s="59">
        <v>63267</v>
      </c>
      <c r="C23" s="59">
        <v>9980</v>
      </c>
      <c r="D23" s="59">
        <v>5259</v>
      </c>
      <c r="E23" s="59">
        <v>4721</v>
      </c>
      <c r="F23" s="59">
        <v>4392</v>
      </c>
      <c r="G23" s="59">
        <v>4040</v>
      </c>
      <c r="H23" s="59">
        <v>6332</v>
      </c>
      <c r="I23" s="59">
        <v>4975</v>
      </c>
      <c r="J23" s="59">
        <v>5077</v>
      </c>
      <c r="K23" s="59">
        <v>689</v>
      </c>
      <c r="L23" s="59">
        <v>5058</v>
      </c>
      <c r="M23" s="59">
        <v>2706</v>
      </c>
      <c r="N23" s="59">
        <v>3890</v>
      </c>
      <c r="O23" s="59">
        <v>3269</v>
      </c>
      <c r="P23" s="59">
        <v>1984</v>
      </c>
      <c r="Q23" s="59">
        <v>3929</v>
      </c>
      <c r="R23" s="59">
        <v>4167</v>
      </c>
      <c r="S23" s="59">
        <v>2779</v>
      </c>
      <c r="T23" s="59">
        <v>23512</v>
      </c>
      <c r="U23" s="59">
        <v>3692</v>
      </c>
      <c r="V23" s="59">
        <v>2007</v>
      </c>
      <c r="W23" s="59">
        <v>1685</v>
      </c>
      <c r="X23" s="59">
        <v>1627</v>
      </c>
      <c r="Y23" s="59">
        <v>1524</v>
      </c>
      <c r="Z23" s="59">
        <v>2381</v>
      </c>
      <c r="AA23" s="59">
        <v>1913</v>
      </c>
      <c r="AB23" s="59">
        <v>1782</v>
      </c>
      <c r="AC23" s="59">
        <v>245</v>
      </c>
      <c r="AD23" s="59">
        <v>1911</v>
      </c>
      <c r="AE23" s="59">
        <v>924</v>
      </c>
      <c r="AF23" s="59">
        <v>1446</v>
      </c>
      <c r="AG23" s="59">
        <v>1227</v>
      </c>
      <c r="AH23" s="59">
        <v>728</v>
      </c>
      <c r="AI23" s="59">
        <v>1440</v>
      </c>
      <c r="AJ23" s="59">
        <v>1602</v>
      </c>
      <c r="AK23" s="59">
        <v>1070</v>
      </c>
      <c r="AL23" s="59">
        <v>39755</v>
      </c>
      <c r="AM23" s="59">
        <v>6288</v>
      </c>
      <c r="AN23" s="59">
        <v>3252</v>
      </c>
      <c r="AO23" s="59">
        <v>3036</v>
      </c>
      <c r="AP23" s="59">
        <v>2765</v>
      </c>
      <c r="AQ23" s="59">
        <v>2516</v>
      </c>
      <c r="AR23" s="59">
        <v>3951</v>
      </c>
      <c r="AS23" s="59">
        <v>3062</v>
      </c>
      <c r="AT23" s="59">
        <v>3295</v>
      </c>
      <c r="AU23" s="59">
        <v>444</v>
      </c>
      <c r="AV23" s="59">
        <v>3147</v>
      </c>
      <c r="AW23" s="59">
        <v>1782</v>
      </c>
      <c r="AX23" s="59">
        <v>2444</v>
      </c>
      <c r="AY23" s="59">
        <v>2042</v>
      </c>
      <c r="AZ23" s="59">
        <v>1256</v>
      </c>
      <c r="BA23" s="59">
        <v>2489</v>
      </c>
      <c r="BB23" s="59">
        <v>2565</v>
      </c>
      <c r="BC23" s="59">
        <v>1709</v>
      </c>
    </row>
    <row r="24" spans="1:55" ht="13.5" customHeight="1" x14ac:dyDescent="0.3">
      <c r="A24" s="26" t="s">
        <v>92</v>
      </c>
      <c r="B24" s="59">
        <v>38690</v>
      </c>
      <c r="C24" s="59">
        <v>5561</v>
      </c>
      <c r="D24" s="59">
        <v>2963</v>
      </c>
      <c r="E24" s="59">
        <v>2598</v>
      </c>
      <c r="F24" s="59">
        <v>2791</v>
      </c>
      <c r="G24" s="59">
        <v>2353</v>
      </c>
      <c r="H24" s="59">
        <v>3636</v>
      </c>
      <c r="I24" s="59">
        <v>3333</v>
      </c>
      <c r="J24" s="59">
        <v>3110</v>
      </c>
      <c r="K24" s="59">
        <v>437</v>
      </c>
      <c r="L24" s="59">
        <v>3091</v>
      </c>
      <c r="M24" s="59">
        <v>1585</v>
      </c>
      <c r="N24" s="59">
        <v>2521</v>
      </c>
      <c r="O24" s="59">
        <v>2041</v>
      </c>
      <c r="P24" s="59">
        <v>1364</v>
      </c>
      <c r="Q24" s="59">
        <v>2540</v>
      </c>
      <c r="R24" s="59">
        <v>2539</v>
      </c>
      <c r="S24" s="59">
        <v>1788</v>
      </c>
      <c r="T24" s="59">
        <v>12225</v>
      </c>
      <c r="U24" s="59">
        <v>1683</v>
      </c>
      <c r="V24" s="59">
        <v>898</v>
      </c>
      <c r="W24" s="59">
        <v>785</v>
      </c>
      <c r="X24" s="59">
        <v>898</v>
      </c>
      <c r="Y24" s="59">
        <v>746</v>
      </c>
      <c r="Z24" s="59">
        <v>1123</v>
      </c>
      <c r="AA24" s="59">
        <v>1018</v>
      </c>
      <c r="AB24" s="59">
        <v>974</v>
      </c>
      <c r="AC24" s="59">
        <v>122</v>
      </c>
      <c r="AD24" s="59">
        <v>995</v>
      </c>
      <c r="AE24" s="59">
        <v>492</v>
      </c>
      <c r="AF24" s="59">
        <v>834</v>
      </c>
      <c r="AG24" s="59">
        <v>678</v>
      </c>
      <c r="AH24" s="59">
        <v>470</v>
      </c>
      <c r="AI24" s="59">
        <v>817</v>
      </c>
      <c r="AJ24" s="59">
        <v>831</v>
      </c>
      <c r="AK24" s="59">
        <v>544</v>
      </c>
      <c r="AL24" s="59">
        <v>26465</v>
      </c>
      <c r="AM24" s="59">
        <v>3878</v>
      </c>
      <c r="AN24" s="59">
        <v>2065</v>
      </c>
      <c r="AO24" s="59">
        <v>1813</v>
      </c>
      <c r="AP24" s="59">
        <v>1893</v>
      </c>
      <c r="AQ24" s="59">
        <v>1607</v>
      </c>
      <c r="AR24" s="59">
        <v>2513</v>
      </c>
      <c r="AS24" s="59">
        <v>2315</v>
      </c>
      <c r="AT24" s="59">
        <v>2136</v>
      </c>
      <c r="AU24" s="59">
        <v>315</v>
      </c>
      <c r="AV24" s="59">
        <v>2096</v>
      </c>
      <c r="AW24" s="59">
        <v>1093</v>
      </c>
      <c r="AX24" s="59">
        <v>1687</v>
      </c>
      <c r="AY24" s="59">
        <v>1363</v>
      </c>
      <c r="AZ24" s="59">
        <v>894</v>
      </c>
      <c r="BA24" s="59">
        <v>1723</v>
      </c>
      <c r="BB24" s="59">
        <v>1708</v>
      </c>
      <c r="BC24" s="59">
        <v>1244</v>
      </c>
    </row>
    <row r="25" spans="1:55" ht="13.5" customHeight="1" x14ac:dyDescent="0.3">
      <c r="A25" s="26" t="s">
        <v>93</v>
      </c>
      <c r="B25" s="59">
        <v>12178</v>
      </c>
      <c r="C25" s="59">
        <v>1824</v>
      </c>
      <c r="D25" s="59">
        <v>974</v>
      </c>
      <c r="E25" s="59">
        <v>850</v>
      </c>
      <c r="F25" s="59">
        <v>911</v>
      </c>
      <c r="G25" s="59">
        <v>786</v>
      </c>
      <c r="H25" s="59">
        <v>1139</v>
      </c>
      <c r="I25" s="59">
        <v>1013</v>
      </c>
      <c r="J25" s="59">
        <v>991</v>
      </c>
      <c r="K25" s="59">
        <v>158</v>
      </c>
      <c r="L25" s="59">
        <v>965</v>
      </c>
      <c r="M25" s="59">
        <v>462</v>
      </c>
      <c r="N25" s="59">
        <v>816</v>
      </c>
      <c r="O25" s="59">
        <v>737</v>
      </c>
      <c r="P25" s="59">
        <v>391</v>
      </c>
      <c r="Q25" s="59">
        <v>722</v>
      </c>
      <c r="R25" s="59">
        <v>732</v>
      </c>
      <c r="S25" s="59">
        <v>531</v>
      </c>
      <c r="T25" s="59">
        <v>2932</v>
      </c>
      <c r="U25" s="59">
        <v>408</v>
      </c>
      <c r="V25" s="59">
        <v>225</v>
      </c>
      <c r="W25" s="59">
        <v>183</v>
      </c>
      <c r="X25" s="59">
        <v>240</v>
      </c>
      <c r="Y25" s="59">
        <v>186</v>
      </c>
      <c r="Z25" s="59">
        <v>253</v>
      </c>
      <c r="AA25" s="59">
        <v>225</v>
      </c>
      <c r="AB25" s="59">
        <v>258</v>
      </c>
      <c r="AC25" s="59">
        <v>34</v>
      </c>
      <c r="AD25" s="59">
        <v>245</v>
      </c>
      <c r="AE25" s="59">
        <v>111</v>
      </c>
      <c r="AF25" s="59">
        <v>215</v>
      </c>
      <c r="AG25" s="59">
        <v>177</v>
      </c>
      <c r="AH25" s="59">
        <v>95</v>
      </c>
      <c r="AI25" s="59">
        <v>181</v>
      </c>
      <c r="AJ25" s="59">
        <v>184</v>
      </c>
      <c r="AK25" s="59">
        <v>120</v>
      </c>
      <c r="AL25" s="59">
        <v>9246</v>
      </c>
      <c r="AM25" s="59">
        <v>1416</v>
      </c>
      <c r="AN25" s="59">
        <v>749</v>
      </c>
      <c r="AO25" s="59">
        <v>667</v>
      </c>
      <c r="AP25" s="59">
        <v>671</v>
      </c>
      <c r="AQ25" s="59">
        <v>600</v>
      </c>
      <c r="AR25" s="59">
        <v>886</v>
      </c>
      <c r="AS25" s="59">
        <v>788</v>
      </c>
      <c r="AT25" s="59">
        <v>733</v>
      </c>
      <c r="AU25" s="59">
        <v>124</v>
      </c>
      <c r="AV25" s="59">
        <v>720</v>
      </c>
      <c r="AW25" s="59">
        <v>351</v>
      </c>
      <c r="AX25" s="59">
        <v>601</v>
      </c>
      <c r="AY25" s="59">
        <v>560</v>
      </c>
      <c r="AZ25" s="59">
        <v>296</v>
      </c>
      <c r="BA25" s="59">
        <v>541</v>
      </c>
      <c r="BB25" s="59">
        <v>548</v>
      </c>
      <c r="BC25" s="59">
        <v>411</v>
      </c>
    </row>
    <row r="26" spans="1:55" ht="13.5" customHeight="1" x14ac:dyDescent="0.3">
      <c r="A26" s="26" t="s">
        <v>94</v>
      </c>
      <c r="B26" s="59">
        <v>2607</v>
      </c>
      <c r="C26" s="59">
        <v>419</v>
      </c>
      <c r="D26" s="59">
        <v>234</v>
      </c>
      <c r="E26" s="59">
        <v>185</v>
      </c>
      <c r="F26" s="59">
        <v>176</v>
      </c>
      <c r="G26" s="59">
        <v>163</v>
      </c>
      <c r="H26" s="59">
        <v>226</v>
      </c>
      <c r="I26" s="59">
        <v>259</v>
      </c>
      <c r="J26" s="59">
        <v>198</v>
      </c>
      <c r="K26" s="59">
        <v>37</v>
      </c>
      <c r="L26" s="59">
        <v>202</v>
      </c>
      <c r="M26" s="59">
        <v>103</v>
      </c>
      <c r="N26" s="59">
        <v>174</v>
      </c>
      <c r="O26" s="59">
        <v>130</v>
      </c>
      <c r="P26" s="59">
        <v>68</v>
      </c>
      <c r="Q26" s="59">
        <v>183</v>
      </c>
      <c r="R26" s="59">
        <v>138</v>
      </c>
      <c r="S26" s="59">
        <v>131</v>
      </c>
      <c r="T26" s="59">
        <v>511</v>
      </c>
      <c r="U26" s="59">
        <v>85</v>
      </c>
      <c r="V26" s="59">
        <v>53</v>
      </c>
      <c r="W26" s="59">
        <v>32</v>
      </c>
      <c r="X26" s="59">
        <v>42</v>
      </c>
      <c r="Y26" s="59">
        <v>25</v>
      </c>
      <c r="Z26" s="59">
        <v>49</v>
      </c>
      <c r="AA26" s="59">
        <v>37</v>
      </c>
      <c r="AB26" s="59">
        <v>39</v>
      </c>
      <c r="AC26" s="59">
        <v>8</v>
      </c>
      <c r="AD26" s="59">
        <v>45</v>
      </c>
      <c r="AE26" s="59">
        <v>19</v>
      </c>
      <c r="AF26" s="59">
        <v>24</v>
      </c>
      <c r="AG26" s="59">
        <v>30</v>
      </c>
      <c r="AH26" s="59">
        <v>27</v>
      </c>
      <c r="AI26" s="59">
        <v>40</v>
      </c>
      <c r="AJ26" s="59">
        <v>23</v>
      </c>
      <c r="AK26" s="59">
        <v>18</v>
      </c>
      <c r="AL26" s="59">
        <v>2096</v>
      </c>
      <c r="AM26" s="59">
        <v>334</v>
      </c>
      <c r="AN26" s="59">
        <v>181</v>
      </c>
      <c r="AO26" s="59">
        <v>153</v>
      </c>
      <c r="AP26" s="59">
        <v>134</v>
      </c>
      <c r="AQ26" s="59">
        <v>138</v>
      </c>
      <c r="AR26" s="59">
        <v>177</v>
      </c>
      <c r="AS26" s="59">
        <v>222</v>
      </c>
      <c r="AT26" s="59">
        <v>159</v>
      </c>
      <c r="AU26" s="59">
        <v>29</v>
      </c>
      <c r="AV26" s="59">
        <v>157</v>
      </c>
      <c r="AW26" s="59">
        <v>84</v>
      </c>
      <c r="AX26" s="59">
        <v>150</v>
      </c>
      <c r="AY26" s="59">
        <v>100</v>
      </c>
      <c r="AZ26" s="59">
        <v>41</v>
      </c>
      <c r="BA26" s="59">
        <v>143</v>
      </c>
      <c r="BB26" s="59">
        <v>115</v>
      </c>
      <c r="BC26" s="59">
        <v>113</v>
      </c>
    </row>
    <row r="27" spans="1:55" ht="13.5" customHeight="1" x14ac:dyDescent="0.3">
      <c r="A27" s="27" t="s">
        <v>95</v>
      </c>
      <c r="B27" s="59">
        <v>519</v>
      </c>
      <c r="C27" s="59">
        <v>83</v>
      </c>
      <c r="D27" s="59">
        <v>46</v>
      </c>
      <c r="E27" s="59">
        <v>37</v>
      </c>
      <c r="F27" s="59">
        <v>40</v>
      </c>
      <c r="G27" s="59">
        <v>42</v>
      </c>
      <c r="H27" s="59">
        <v>55</v>
      </c>
      <c r="I27" s="59">
        <v>38</v>
      </c>
      <c r="J27" s="59">
        <v>48</v>
      </c>
      <c r="K27" s="59">
        <v>3</v>
      </c>
      <c r="L27" s="59">
        <v>51</v>
      </c>
      <c r="M27" s="59">
        <v>9</v>
      </c>
      <c r="N27" s="59">
        <v>36</v>
      </c>
      <c r="O27" s="59">
        <v>24</v>
      </c>
      <c r="P27" s="59">
        <v>9</v>
      </c>
      <c r="Q27" s="59">
        <v>25</v>
      </c>
      <c r="R27" s="59">
        <v>33</v>
      </c>
      <c r="S27" s="59">
        <v>23</v>
      </c>
      <c r="T27" s="59">
        <v>89</v>
      </c>
      <c r="U27" s="59">
        <v>18</v>
      </c>
      <c r="V27" s="59">
        <v>11</v>
      </c>
      <c r="W27" s="59">
        <v>7</v>
      </c>
      <c r="X27" s="59">
        <v>8</v>
      </c>
      <c r="Y27" s="59">
        <v>7</v>
      </c>
      <c r="Z27" s="59">
        <v>9</v>
      </c>
      <c r="AA27" s="59">
        <v>3</v>
      </c>
      <c r="AB27" s="59">
        <v>9</v>
      </c>
      <c r="AC27" s="59">
        <v>0</v>
      </c>
      <c r="AD27" s="59">
        <v>8</v>
      </c>
      <c r="AE27" s="59">
        <v>1</v>
      </c>
      <c r="AF27" s="59">
        <v>4</v>
      </c>
      <c r="AG27" s="59">
        <v>1</v>
      </c>
      <c r="AH27" s="59">
        <v>3</v>
      </c>
      <c r="AI27" s="59">
        <v>4</v>
      </c>
      <c r="AJ27" s="59">
        <v>6</v>
      </c>
      <c r="AK27" s="59">
        <v>8</v>
      </c>
      <c r="AL27" s="59">
        <v>430</v>
      </c>
      <c r="AM27" s="59">
        <v>65</v>
      </c>
      <c r="AN27" s="59">
        <v>35</v>
      </c>
      <c r="AO27" s="59">
        <v>30</v>
      </c>
      <c r="AP27" s="59">
        <v>32</v>
      </c>
      <c r="AQ27" s="59">
        <v>35</v>
      </c>
      <c r="AR27" s="59">
        <v>46</v>
      </c>
      <c r="AS27" s="59">
        <v>35</v>
      </c>
      <c r="AT27" s="59">
        <v>39</v>
      </c>
      <c r="AU27" s="59">
        <v>3</v>
      </c>
      <c r="AV27" s="59">
        <v>43</v>
      </c>
      <c r="AW27" s="59">
        <v>8</v>
      </c>
      <c r="AX27" s="59">
        <v>32</v>
      </c>
      <c r="AY27" s="59">
        <v>23</v>
      </c>
      <c r="AZ27" s="59">
        <v>6</v>
      </c>
      <c r="BA27" s="59">
        <v>21</v>
      </c>
      <c r="BB27" s="59">
        <v>27</v>
      </c>
      <c r="BC27" s="59">
        <v>15</v>
      </c>
    </row>
    <row r="28" spans="1:55" s="28" customFormat="1" ht="15" customHeight="1" x14ac:dyDescent="0.3"/>
    <row r="29" spans="1:55" s="23" customFormat="1" x14ac:dyDescent="0.3">
      <c r="A29" s="162" t="s">
        <v>135</v>
      </c>
      <c r="B29" s="162"/>
      <c r="C29" s="162"/>
      <c r="D29" s="162"/>
      <c r="E29" s="162"/>
      <c r="F29" s="162"/>
      <c r="G29" s="162"/>
      <c r="H29" s="162"/>
      <c r="I29" s="162"/>
    </row>
    <row r="30" spans="1:55" s="15" customFormat="1" x14ac:dyDescent="0.25">
      <c r="A30" s="16" t="s">
        <v>96</v>
      </c>
      <c r="M30" s="24"/>
    </row>
    <row r="31" spans="1:55" s="28" customFormat="1" ht="15" customHeight="1" x14ac:dyDescent="0.3">
      <c r="A31" s="168" t="s">
        <v>122</v>
      </c>
      <c r="B31" s="171" t="str">
        <f>B3</f>
        <v>2021. 6</v>
      </c>
      <c r="C31" s="171" t="s">
        <v>97</v>
      </c>
      <c r="D31" s="171" t="s">
        <v>97</v>
      </c>
      <c r="E31" s="171" t="s">
        <v>97</v>
      </c>
      <c r="F31" s="171" t="s">
        <v>97</v>
      </c>
      <c r="G31" s="171" t="s">
        <v>97</v>
      </c>
      <c r="H31" s="171" t="s">
        <v>97</v>
      </c>
      <c r="I31" s="171" t="s">
        <v>97</v>
      </c>
      <c r="J31" s="171" t="s">
        <v>97</v>
      </c>
      <c r="K31" s="171" t="s">
        <v>97</v>
      </c>
      <c r="L31" s="171" t="s">
        <v>97</v>
      </c>
      <c r="M31" s="171" t="s">
        <v>97</v>
      </c>
      <c r="N31" s="171" t="s">
        <v>97</v>
      </c>
      <c r="O31" s="171" t="s">
        <v>97</v>
      </c>
      <c r="P31" s="171" t="s">
        <v>97</v>
      </c>
      <c r="Q31" s="171" t="s">
        <v>97</v>
      </c>
      <c r="R31" s="171" t="s">
        <v>97</v>
      </c>
      <c r="S31" s="171" t="s">
        <v>97</v>
      </c>
      <c r="T31" s="171" t="s">
        <v>97</v>
      </c>
      <c r="U31" s="171" t="s">
        <v>97</v>
      </c>
      <c r="V31" s="171" t="s">
        <v>97</v>
      </c>
      <c r="W31" s="171" t="s">
        <v>97</v>
      </c>
      <c r="X31" s="171" t="s">
        <v>97</v>
      </c>
      <c r="Y31" s="171" t="s">
        <v>97</v>
      </c>
      <c r="Z31" s="171" t="s">
        <v>97</v>
      </c>
      <c r="AA31" s="171" t="s">
        <v>97</v>
      </c>
      <c r="AB31" s="171" t="s">
        <v>97</v>
      </c>
      <c r="AC31" s="171" t="s">
        <v>97</v>
      </c>
      <c r="AD31" s="171" t="s">
        <v>97</v>
      </c>
      <c r="AE31" s="171" t="s">
        <v>97</v>
      </c>
      <c r="AF31" s="171" t="s">
        <v>97</v>
      </c>
      <c r="AG31" s="171" t="s">
        <v>97</v>
      </c>
      <c r="AH31" s="171" t="s">
        <v>97</v>
      </c>
      <c r="AI31" s="171" t="s">
        <v>97</v>
      </c>
      <c r="AJ31" s="171" t="s">
        <v>97</v>
      </c>
      <c r="AK31" s="171" t="s">
        <v>97</v>
      </c>
      <c r="AL31" s="171" t="s">
        <v>97</v>
      </c>
      <c r="AM31" s="171" t="s">
        <v>97</v>
      </c>
      <c r="AN31" s="171" t="s">
        <v>97</v>
      </c>
      <c r="AO31" s="171" t="s">
        <v>97</v>
      </c>
      <c r="AP31" s="171" t="s">
        <v>97</v>
      </c>
      <c r="AQ31" s="171" t="s">
        <v>97</v>
      </c>
      <c r="AR31" s="171" t="s">
        <v>97</v>
      </c>
      <c r="AS31" s="171" t="s">
        <v>97</v>
      </c>
      <c r="AT31" s="171" t="s">
        <v>97</v>
      </c>
      <c r="AU31" s="171" t="s">
        <v>97</v>
      </c>
      <c r="AV31" s="171" t="s">
        <v>97</v>
      </c>
      <c r="AW31" s="171" t="s">
        <v>97</v>
      </c>
      <c r="AX31" s="171" t="s">
        <v>97</v>
      </c>
      <c r="AY31" s="171" t="s">
        <v>97</v>
      </c>
      <c r="AZ31" s="171" t="s">
        <v>97</v>
      </c>
      <c r="BA31" s="171" t="s">
        <v>97</v>
      </c>
      <c r="BB31" s="171" t="s">
        <v>97</v>
      </c>
      <c r="BC31" s="171" t="s">
        <v>97</v>
      </c>
    </row>
    <row r="32" spans="1:55" s="28" customFormat="1" ht="15" customHeight="1" x14ac:dyDescent="0.3">
      <c r="A32" s="169" t="s">
        <v>52</v>
      </c>
      <c r="B32" s="169" t="s">
        <v>53</v>
      </c>
      <c r="C32" s="169" t="s">
        <v>53</v>
      </c>
      <c r="D32" s="169" t="s">
        <v>53</v>
      </c>
      <c r="E32" s="169" t="s">
        <v>53</v>
      </c>
      <c r="F32" s="169" t="s">
        <v>53</v>
      </c>
      <c r="G32" s="169" t="s">
        <v>53</v>
      </c>
      <c r="H32" s="169" t="s">
        <v>53</v>
      </c>
      <c r="I32" s="169" t="s">
        <v>53</v>
      </c>
      <c r="J32" s="169" t="s">
        <v>53</v>
      </c>
      <c r="K32" s="169" t="s">
        <v>53</v>
      </c>
      <c r="L32" s="169" t="s">
        <v>53</v>
      </c>
      <c r="M32" s="169" t="s">
        <v>53</v>
      </c>
      <c r="N32" s="169" t="s">
        <v>53</v>
      </c>
      <c r="O32" s="169" t="s">
        <v>53</v>
      </c>
      <c r="P32" s="169" t="s">
        <v>53</v>
      </c>
      <c r="Q32" s="169" t="s">
        <v>53</v>
      </c>
      <c r="R32" s="169" t="s">
        <v>53</v>
      </c>
      <c r="S32" s="169" t="s">
        <v>53</v>
      </c>
      <c r="T32" s="169" t="s">
        <v>54</v>
      </c>
      <c r="U32" s="169" t="s">
        <v>54</v>
      </c>
      <c r="V32" s="169" t="s">
        <v>54</v>
      </c>
      <c r="W32" s="169" t="s">
        <v>54</v>
      </c>
      <c r="X32" s="169" t="s">
        <v>54</v>
      </c>
      <c r="Y32" s="169" t="s">
        <v>54</v>
      </c>
      <c r="Z32" s="169" t="s">
        <v>54</v>
      </c>
      <c r="AA32" s="169" t="s">
        <v>54</v>
      </c>
      <c r="AB32" s="169" t="s">
        <v>54</v>
      </c>
      <c r="AC32" s="169" t="s">
        <v>54</v>
      </c>
      <c r="AD32" s="169" t="s">
        <v>54</v>
      </c>
      <c r="AE32" s="169" t="s">
        <v>54</v>
      </c>
      <c r="AF32" s="169" t="s">
        <v>54</v>
      </c>
      <c r="AG32" s="169" t="s">
        <v>54</v>
      </c>
      <c r="AH32" s="169" t="s">
        <v>54</v>
      </c>
      <c r="AI32" s="169" t="s">
        <v>54</v>
      </c>
      <c r="AJ32" s="169" t="s">
        <v>54</v>
      </c>
      <c r="AK32" s="169" t="s">
        <v>54</v>
      </c>
      <c r="AL32" s="169" t="s">
        <v>55</v>
      </c>
      <c r="AM32" s="169" t="s">
        <v>55</v>
      </c>
      <c r="AN32" s="169" t="s">
        <v>55</v>
      </c>
      <c r="AO32" s="169" t="s">
        <v>55</v>
      </c>
      <c r="AP32" s="169" t="s">
        <v>55</v>
      </c>
      <c r="AQ32" s="169" t="s">
        <v>55</v>
      </c>
      <c r="AR32" s="169" t="s">
        <v>55</v>
      </c>
      <c r="AS32" s="169" t="s">
        <v>55</v>
      </c>
      <c r="AT32" s="169" t="s">
        <v>55</v>
      </c>
      <c r="AU32" s="169" t="s">
        <v>55</v>
      </c>
      <c r="AV32" s="169" t="s">
        <v>55</v>
      </c>
      <c r="AW32" s="169" t="s">
        <v>55</v>
      </c>
      <c r="AX32" s="169" t="s">
        <v>55</v>
      </c>
      <c r="AY32" s="169" t="s">
        <v>55</v>
      </c>
      <c r="AZ32" s="169" t="s">
        <v>55</v>
      </c>
      <c r="BA32" s="169" t="s">
        <v>55</v>
      </c>
      <c r="BB32" s="169" t="s">
        <v>55</v>
      </c>
      <c r="BC32" s="169" t="s">
        <v>55</v>
      </c>
    </row>
    <row r="33" spans="1:55" s="28" customFormat="1" ht="15" customHeight="1" x14ac:dyDescent="0.3">
      <c r="A33" s="169" t="s">
        <v>52</v>
      </c>
      <c r="B33" s="29" t="s">
        <v>57</v>
      </c>
      <c r="C33" s="29" t="s">
        <v>58</v>
      </c>
      <c r="D33" s="29" t="s">
        <v>119</v>
      </c>
      <c r="E33" s="29" t="s">
        <v>120</v>
      </c>
      <c r="F33" s="29" t="s">
        <v>61</v>
      </c>
      <c r="G33" s="29" t="s">
        <v>62</v>
      </c>
      <c r="H33" s="29" t="s">
        <v>63</v>
      </c>
      <c r="I33" s="29" t="s">
        <v>64</v>
      </c>
      <c r="J33" s="29" t="s">
        <v>65</v>
      </c>
      <c r="K33" s="29" t="s">
        <v>66</v>
      </c>
      <c r="L33" s="29" t="s">
        <v>67</v>
      </c>
      <c r="M33" s="29" t="s">
        <v>68</v>
      </c>
      <c r="N33" s="29" t="s">
        <v>69</v>
      </c>
      <c r="O33" s="29" t="s">
        <v>70</v>
      </c>
      <c r="P33" s="29" t="s">
        <v>71</v>
      </c>
      <c r="Q33" s="29" t="s">
        <v>72</v>
      </c>
      <c r="R33" s="29" t="s">
        <v>73</v>
      </c>
      <c r="S33" s="29" t="s">
        <v>74</v>
      </c>
      <c r="T33" s="29" t="s">
        <v>57</v>
      </c>
      <c r="U33" s="29" t="s">
        <v>58</v>
      </c>
      <c r="V33" s="29" t="s">
        <v>59</v>
      </c>
      <c r="W33" s="29" t="s">
        <v>60</v>
      </c>
      <c r="X33" s="29" t="s">
        <v>61</v>
      </c>
      <c r="Y33" s="29" t="s">
        <v>62</v>
      </c>
      <c r="Z33" s="29" t="s">
        <v>63</v>
      </c>
      <c r="AA33" s="29" t="s">
        <v>64</v>
      </c>
      <c r="AB33" s="29" t="s">
        <v>65</v>
      </c>
      <c r="AC33" s="29" t="s">
        <v>66</v>
      </c>
      <c r="AD33" s="29" t="s">
        <v>67</v>
      </c>
      <c r="AE33" s="29" t="s">
        <v>68</v>
      </c>
      <c r="AF33" s="29" t="s">
        <v>69</v>
      </c>
      <c r="AG33" s="29" t="s">
        <v>70</v>
      </c>
      <c r="AH33" s="29" t="s">
        <v>71</v>
      </c>
      <c r="AI33" s="29" t="s">
        <v>72</v>
      </c>
      <c r="AJ33" s="29" t="s">
        <v>73</v>
      </c>
      <c r="AK33" s="29" t="s">
        <v>74</v>
      </c>
      <c r="AL33" s="29" t="s">
        <v>57</v>
      </c>
      <c r="AM33" s="29" t="s">
        <v>58</v>
      </c>
      <c r="AN33" s="29" t="s">
        <v>59</v>
      </c>
      <c r="AO33" s="29" t="s">
        <v>60</v>
      </c>
      <c r="AP33" s="29" t="s">
        <v>61</v>
      </c>
      <c r="AQ33" s="29" t="s">
        <v>62</v>
      </c>
      <c r="AR33" s="29" t="s">
        <v>63</v>
      </c>
      <c r="AS33" s="29" t="s">
        <v>64</v>
      </c>
      <c r="AT33" s="29" t="s">
        <v>65</v>
      </c>
      <c r="AU33" s="29" t="s">
        <v>66</v>
      </c>
      <c r="AV33" s="29" t="s">
        <v>67</v>
      </c>
      <c r="AW33" s="29" t="s">
        <v>68</v>
      </c>
      <c r="AX33" s="29" t="s">
        <v>69</v>
      </c>
      <c r="AY33" s="29" t="s">
        <v>70</v>
      </c>
      <c r="AZ33" s="29" t="s">
        <v>71</v>
      </c>
      <c r="BA33" s="29" t="s">
        <v>72</v>
      </c>
      <c r="BB33" s="29" t="s">
        <v>73</v>
      </c>
      <c r="BC33" s="29" t="s">
        <v>74</v>
      </c>
    </row>
    <row r="34" spans="1:55" s="28" customFormat="1" ht="15" customHeight="1" x14ac:dyDescent="0.3">
      <c r="A34" s="30" t="s">
        <v>31</v>
      </c>
      <c r="B34" s="60">
        <f>SUM(B35:B45)</f>
        <v>2117400</v>
      </c>
      <c r="C34" s="60">
        <f t="shared" ref="C34:BC34" si="0">SUM(C35:C45)</f>
        <v>657503</v>
      </c>
      <c r="D34" s="60">
        <f t="shared" si="0"/>
        <v>256047</v>
      </c>
      <c r="E34" s="60">
        <f t="shared" si="0"/>
        <v>401456</v>
      </c>
      <c r="F34" s="60">
        <f t="shared" si="0"/>
        <v>103640</v>
      </c>
      <c r="G34" s="60">
        <f t="shared" si="0"/>
        <v>98993</v>
      </c>
      <c r="H34" s="60">
        <f t="shared" si="0"/>
        <v>320340</v>
      </c>
      <c r="I34" s="60">
        <f t="shared" si="0"/>
        <v>176090</v>
      </c>
      <c r="J34" s="60">
        <f t="shared" si="0"/>
        <v>115305</v>
      </c>
      <c r="K34" s="60">
        <f t="shared" si="0"/>
        <v>43168</v>
      </c>
      <c r="L34" s="60">
        <f t="shared" si="0"/>
        <v>166754</v>
      </c>
      <c r="M34" s="60">
        <f t="shared" si="0"/>
        <v>50890</v>
      </c>
      <c r="N34" s="60">
        <f t="shared" si="0"/>
        <v>64361</v>
      </c>
      <c r="O34" s="60">
        <f t="shared" si="0"/>
        <v>51153</v>
      </c>
      <c r="P34" s="60">
        <f t="shared" si="0"/>
        <v>30548</v>
      </c>
      <c r="Q34" s="60">
        <f t="shared" si="0"/>
        <v>99440</v>
      </c>
      <c r="R34" s="60">
        <f t="shared" si="0"/>
        <v>77348</v>
      </c>
      <c r="S34" s="60">
        <f t="shared" si="0"/>
        <v>61867</v>
      </c>
      <c r="T34" s="60">
        <f t="shared" si="0"/>
        <v>1082113</v>
      </c>
      <c r="U34" s="60">
        <f t="shared" si="0"/>
        <v>335917</v>
      </c>
      <c r="V34" s="60">
        <f t="shared" si="0"/>
        <v>129806</v>
      </c>
      <c r="W34" s="60">
        <f t="shared" si="0"/>
        <v>206111</v>
      </c>
      <c r="X34" s="60">
        <f t="shared" si="0"/>
        <v>51835</v>
      </c>
      <c r="Y34" s="60">
        <f t="shared" si="0"/>
        <v>50235</v>
      </c>
      <c r="Z34" s="60">
        <f t="shared" si="0"/>
        <v>166425</v>
      </c>
      <c r="AA34" s="60">
        <f t="shared" si="0"/>
        <v>91855</v>
      </c>
      <c r="AB34" s="60">
        <f t="shared" si="0"/>
        <v>57674</v>
      </c>
      <c r="AC34" s="60">
        <f t="shared" si="0"/>
        <v>21504</v>
      </c>
      <c r="AD34" s="60">
        <f t="shared" si="0"/>
        <v>88637</v>
      </c>
      <c r="AE34" s="60">
        <f t="shared" si="0"/>
        <v>25662</v>
      </c>
      <c r="AF34" s="60">
        <f t="shared" si="0"/>
        <v>31965</v>
      </c>
      <c r="AG34" s="60">
        <f t="shared" si="0"/>
        <v>25270</v>
      </c>
      <c r="AH34" s="60">
        <f t="shared" si="0"/>
        <v>15510</v>
      </c>
      <c r="AI34" s="60">
        <f t="shared" si="0"/>
        <v>49522</v>
      </c>
      <c r="AJ34" s="60">
        <f t="shared" si="0"/>
        <v>38925</v>
      </c>
      <c r="AK34" s="60">
        <f t="shared" si="0"/>
        <v>31177</v>
      </c>
      <c r="AL34" s="60">
        <f t="shared" si="0"/>
        <v>1035287</v>
      </c>
      <c r="AM34" s="60">
        <f t="shared" si="0"/>
        <v>321586</v>
      </c>
      <c r="AN34" s="60">
        <f t="shared" si="0"/>
        <v>126241</v>
      </c>
      <c r="AO34" s="60">
        <f t="shared" si="0"/>
        <v>195345</v>
      </c>
      <c r="AP34" s="60">
        <f t="shared" si="0"/>
        <v>51805</v>
      </c>
      <c r="AQ34" s="60">
        <f t="shared" si="0"/>
        <v>48758</v>
      </c>
      <c r="AR34" s="60">
        <f t="shared" si="0"/>
        <v>153915</v>
      </c>
      <c r="AS34" s="60">
        <f t="shared" si="0"/>
        <v>84235</v>
      </c>
      <c r="AT34" s="60">
        <f t="shared" si="0"/>
        <v>57631</v>
      </c>
      <c r="AU34" s="60">
        <f t="shared" si="0"/>
        <v>21664</v>
      </c>
      <c r="AV34" s="60">
        <f t="shared" si="0"/>
        <v>78117</v>
      </c>
      <c r="AW34" s="60">
        <f t="shared" si="0"/>
        <v>25228</v>
      </c>
      <c r="AX34" s="60">
        <f t="shared" si="0"/>
        <v>32396</v>
      </c>
      <c r="AY34" s="60">
        <f t="shared" si="0"/>
        <v>25883</v>
      </c>
      <c r="AZ34" s="60">
        <f t="shared" si="0"/>
        <v>15038</v>
      </c>
      <c r="BA34" s="60">
        <f t="shared" si="0"/>
        <v>49918</v>
      </c>
      <c r="BB34" s="60">
        <f t="shared" si="0"/>
        <v>38423</v>
      </c>
      <c r="BC34" s="60">
        <f t="shared" si="0"/>
        <v>30690</v>
      </c>
    </row>
    <row r="35" spans="1:55" s="28" customFormat="1" ht="15" customHeight="1" x14ac:dyDescent="0.3">
      <c r="A35" s="30" t="s">
        <v>98</v>
      </c>
      <c r="B35" s="60">
        <f t="shared" ref="B35:AG35" si="1">SUM(B7:B8)</f>
        <v>167531</v>
      </c>
      <c r="C35" s="60">
        <f t="shared" si="1"/>
        <v>60401</v>
      </c>
      <c r="D35" s="60">
        <f t="shared" si="1"/>
        <v>19584</v>
      </c>
      <c r="E35" s="60">
        <f t="shared" si="1"/>
        <v>40817</v>
      </c>
      <c r="F35" s="60">
        <f t="shared" si="1"/>
        <v>5563</v>
      </c>
      <c r="G35" s="60">
        <f t="shared" si="1"/>
        <v>5858</v>
      </c>
      <c r="H35" s="60">
        <f t="shared" si="1"/>
        <v>32078</v>
      </c>
      <c r="I35" s="60">
        <f t="shared" si="1"/>
        <v>15079</v>
      </c>
      <c r="J35" s="60">
        <f t="shared" si="1"/>
        <v>7019</v>
      </c>
      <c r="K35" s="60">
        <f t="shared" si="1"/>
        <v>3864</v>
      </c>
      <c r="L35" s="60">
        <f t="shared" si="1"/>
        <v>15015</v>
      </c>
      <c r="M35" s="60">
        <f t="shared" si="1"/>
        <v>2435</v>
      </c>
      <c r="N35" s="60">
        <f t="shared" si="1"/>
        <v>2796</v>
      </c>
      <c r="O35" s="60">
        <f t="shared" si="1"/>
        <v>2216</v>
      </c>
      <c r="P35" s="60">
        <f t="shared" si="1"/>
        <v>1209</v>
      </c>
      <c r="Q35" s="60">
        <f t="shared" si="1"/>
        <v>7570</v>
      </c>
      <c r="R35" s="60">
        <f t="shared" si="1"/>
        <v>3471</v>
      </c>
      <c r="S35" s="60">
        <f t="shared" si="1"/>
        <v>2957</v>
      </c>
      <c r="T35" s="60">
        <f t="shared" si="1"/>
        <v>85753</v>
      </c>
      <c r="U35" s="60">
        <f t="shared" si="1"/>
        <v>30917</v>
      </c>
      <c r="V35" s="60">
        <f t="shared" si="1"/>
        <v>10089</v>
      </c>
      <c r="W35" s="60">
        <f t="shared" si="1"/>
        <v>20828</v>
      </c>
      <c r="X35" s="60">
        <f t="shared" si="1"/>
        <v>2880</v>
      </c>
      <c r="Y35" s="60">
        <f t="shared" si="1"/>
        <v>2962</v>
      </c>
      <c r="Z35" s="60">
        <f t="shared" si="1"/>
        <v>16478</v>
      </c>
      <c r="AA35" s="60">
        <f t="shared" si="1"/>
        <v>7702</v>
      </c>
      <c r="AB35" s="60">
        <f t="shared" si="1"/>
        <v>3577</v>
      </c>
      <c r="AC35" s="60">
        <f t="shared" si="1"/>
        <v>1941</v>
      </c>
      <c r="AD35" s="60">
        <f t="shared" si="1"/>
        <v>7632</v>
      </c>
      <c r="AE35" s="60">
        <f t="shared" si="1"/>
        <v>1238</v>
      </c>
      <c r="AF35" s="60">
        <f t="shared" si="1"/>
        <v>1488</v>
      </c>
      <c r="AG35" s="60">
        <f t="shared" si="1"/>
        <v>1120</v>
      </c>
      <c r="AH35" s="60">
        <f t="shared" ref="AH35:BC35" si="2">SUM(AH7:AH8)</f>
        <v>610</v>
      </c>
      <c r="AI35" s="60">
        <f t="shared" si="2"/>
        <v>3932</v>
      </c>
      <c r="AJ35" s="60">
        <f t="shared" si="2"/>
        <v>1800</v>
      </c>
      <c r="AK35" s="60">
        <f t="shared" si="2"/>
        <v>1476</v>
      </c>
      <c r="AL35" s="60">
        <f t="shared" si="2"/>
        <v>81778</v>
      </c>
      <c r="AM35" s="60">
        <f t="shared" si="2"/>
        <v>29484</v>
      </c>
      <c r="AN35" s="60">
        <f t="shared" si="2"/>
        <v>9495</v>
      </c>
      <c r="AO35" s="60">
        <f t="shared" si="2"/>
        <v>19989</v>
      </c>
      <c r="AP35" s="60">
        <f t="shared" si="2"/>
        <v>2683</v>
      </c>
      <c r="AQ35" s="60">
        <f t="shared" si="2"/>
        <v>2896</v>
      </c>
      <c r="AR35" s="60">
        <f t="shared" si="2"/>
        <v>15600</v>
      </c>
      <c r="AS35" s="60">
        <f t="shared" si="2"/>
        <v>7377</v>
      </c>
      <c r="AT35" s="60">
        <f t="shared" si="2"/>
        <v>3442</v>
      </c>
      <c r="AU35" s="60">
        <f t="shared" si="2"/>
        <v>1923</v>
      </c>
      <c r="AV35" s="60">
        <f t="shared" si="2"/>
        <v>7383</v>
      </c>
      <c r="AW35" s="60">
        <f t="shared" si="2"/>
        <v>1197</v>
      </c>
      <c r="AX35" s="60">
        <f t="shared" si="2"/>
        <v>1308</v>
      </c>
      <c r="AY35" s="60">
        <f t="shared" si="2"/>
        <v>1096</v>
      </c>
      <c r="AZ35" s="60">
        <f t="shared" si="2"/>
        <v>599</v>
      </c>
      <c r="BA35" s="60">
        <f t="shared" si="2"/>
        <v>3638</v>
      </c>
      <c r="BB35" s="60">
        <f t="shared" si="2"/>
        <v>1671</v>
      </c>
      <c r="BC35" s="60">
        <f t="shared" si="2"/>
        <v>1481</v>
      </c>
    </row>
    <row r="36" spans="1:55" s="28" customFormat="1" ht="15" customHeight="1" x14ac:dyDescent="0.3">
      <c r="A36" s="30" t="s">
        <v>99</v>
      </c>
      <c r="B36" s="60">
        <f t="shared" ref="B36:AG36" si="3">SUM(B9:B10)</f>
        <v>201249</v>
      </c>
      <c r="C36" s="60">
        <f t="shared" si="3"/>
        <v>67839</v>
      </c>
      <c r="D36" s="60">
        <f t="shared" si="3"/>
        <v>25808</v>
      </c>
      <c r="E36" s="60">
        <f t="shared" si="3"/>
        <v>42031</v>
      </c>
      <c r="F36" s="60">
        <f t="shared" si="3"/>
        <v>8026</v>
      </c>
      <c r="G36" s="60">
        <f t="shared" si="3"/>
        <v>8135</v>
      </c>
      <c r="H36" s="60">
        <f t="shared" si="3"/>
        <v>34914</v>
      </c>
      <c r="I36" s="60">
        <f t="shared" si="3"/>
        <v>17134</v>
      </c>
      <c r="J36" s="60">
        <f t="shared" si="3"/>
        <v>9591</v>
      </c>
      <c r="K36" s="60">
        <f t="shared" si="3"/>
        <v>6270</v>
      </c>
      <c r="L36" s="60">
        <f t="shared" si="3"/>
        <v>15713</v>
      </c>
      <c r="M36" s="60">
        <f t="shared" si="3"/>
        <v>4261</v>
      </c>
      <c r="N36" s="60">
        <f t="shared" si="3"/>
        <v>4528</v>
      </c>
      <c r="O36" s="60">
        <f t="shared" si="3"/>
        <v>3383</v>
      </c>
      <c r="P36" s="60">
        <f t="shared" si="3"/>
        <v>2004</v>
      </c>
      <c r="Q36" s="60">
        <f t="shared" si="3"/>
        <v>9543</v>
      </c>
      <c r="R36" s="60">
        <f t="shared" si="3"/>
        <v>5607</v>
      </c>
      <c r="S36" s="60">
        <f t="shared" si="3"/>
        <v>4301</v>
      </c>
      <c r="T36" s="60">
        <f t="shared" si="3"/>
        <v>104445</v>
      </c>
      <c r="U36" s="60">
        <f t="shared" si="3"/>
        <v>35100</v>
      </c>
      <c r="V36" s="60">
        <f t="shared" si="3"/>
        <v>13426</v>
      </c>
      <c r="W36" s="60">
        <f t="shared" si="3"/>
        <v>21674</v>
      </c>
      <c r="X36" s="60">
        <f t="shared" si="3"/>
        <v>4140</v>
      </c>
      <c r="Y36" s="60">
        <f t="shared" si="3"/>
        <v>4219</v>
      </c>
      <c r="Z36" s="60">
        <f t="shared" si="3"/>
        <v>17946</v>
      </c>
      <c r="AA36" s="60">
        <f t="shared" si="3"/>
        <v>9100</v>
      </c>
      <c r="AB36" s="60">
        <f t="shared" si="3"/>
        <v>4947</v>
      </c>
      <c r="AC36" s="60">
        <f t="shared" si="3"/>
        <v>3297</v>
      </c>
      <c r="AD36" s="60">
        <f t="shared" si="3"/>
        <v>8254</v>
      </c>
      <c r="AE36" s="60">
        <f t="shared" si="3"/>
        <v>2222</v>
      </c>
      <c r="AF36" s="60">
        <f t="shared" si="3"/>
        <v>2394</v>
      </c>
      <c r="AG36" s="60">
        <f t="shared" si="3"/>
        <v>1736</v>
      </c>
      <c r="AH36" s="60">
        <f t="shared" ref="AH36:BC36" si="4">SUM(AH9:AH10)</f>
        <v>1055</v>
      </c>
      <c r="AI36" s="60">
        <f t="shared" si="4"/>
        <v>4894</v>
      </c>
      <c r="AJ36" s="60">
        <f t="shared" si="4"/>
        <v>2905</v>
      </c>
      <c r="AK36" s="60">
        <f t="shared" si="4"/>
        <v>2236</v>
      </c>
      <c r="AL36" s="60">
        <f t="shared" si="4"/>
        <v>96804</v>
      </c>
      <c r="AM36" s="60">
        <f t="shared" si="4"/>
        <v>32739</v>
      </c>
      <c r="AN36" s="60">
        <f t="shared" si="4"/>
        <v>12382</v>
      </c>
      <c r="AO36" s="60">
        <f t="shared" si="4"/>
        <v>20357</v>
      </c>
      <c r="AP36" s="60">
        <f t="shared" si="4"/>
        <v>3886</v>
      </c>
      <c r="AQ36" s="60">
        <f t="shared" si="4"/>
        <v>3916</v>
      </c>
      <c r="AR36" s="60">
        <f t="shared" si="4"/>
        <v>16968</v>
      </c>
      <c r="AS36" s="60">
        <f t="shared" si="4"/>
        <v>8034</v>
      </c>
      <c r="AT36" s="60">
        <f t="shared" si="4"/>
        <v>4644</v>
      </c>
      <c r="AU36" s="60">
        <f t="shared" si="4"/>
        <v>2973</v>
      </c>
      <c r="AV36" s="60">
        <f t="shared" si="4"/>
        <v>7459</v>
      </c>
      <c r="AW36" s="60">
        <f t="shared" si="4"/>
        <v>2039</v>
      </c>
      <c r="AX36" s="60">
        <f t="shared" si="4"/>
        <v>2134</v>
      </c>
      <c r="AY36" s="60">
        <f t="shared" si="4"/>
        <v>1647</v>
      </c>
      <c r="AZ36" s="60">
        <f t="shared" si="4"/>
        <v>949</v>
      </c>
      <c r="BA36" s="60">
        <f t="shared" si="4"/>
        <v>4649</v>
      </c>
      <c r="BB36" s="60">
        <f t="shared" si="4"/>
        <v>2702</v>
      </c>
      <c r="BC36" s="60">
        <f t="shared" si="4"/>
        <v>2065</v>
      </c>
    </row>
    <row r="37" spans="1:55" s="28" customFormat="1" ht="15" customHeight="1" x14ac:dyDescent="0.3">
      <c r="A37" s="30" t="s">
        <v>100</v>
      </c>
      <c r="B37" s="60">
        <f t="shared" ref="B37:AG37" si="5">SUM(B11:B12)</f>
        <v>240486</v>
      </c>
      <c r="C37" s="60">
        <f t="shared" si="5"/>
        <v>95714</v>
      </c>
      <c r="D37" s="60">
        <f t="shared" si="5"/>
        <v>34823</v>
      </c>
      <c r="E37" s="60">
        <f t="shared" si="5"/>
        <v>60891</v>
      </c>
      <c r="F37" s="60">
        <f t="shared" si="5"/>
        <v>10950</v>
      </c>
      <c r="G37" s="60">
        <f t="shared" si="5"/>
        <v>9309</v>
      </c>
      <c r="H37" s="60">
        <f t="shared" si="5"/>
        <v>37321</v>
      </c>
      <c r="I37" s="60">
        <f t="shared" si="5"/>
        <v>19050</v>
      </c>
      <c r="J37" s="60">
        <f t="shared" si="5"/>
        <v>11085</v>
      </c>
      <c r="K37" s="60">
        <f t="shared" si="5"/>
        <v>4889</v>
      </c>
      <c r="L37" s="60">
        <f t="shared" si="5"/>
        <v>16003</v>
      </c>
      <c r="M37" s="60">
        <f t="shared" si="5"/>
        <v>3854</v>
      </c>
      <c r="N37" s="60">
        <f t="shared" si="5"/>
        <v>5192</v>
      </c>
      <c r="O37" s="60">
        <f t="shared" si="5"/>
        <v>3731</v>
      </c>
      <c r="P37" s="60">
        <f t="shared" si="5"/>
        <v>2532</v>
      </c>
      <c r="Q37" s="60">
        <f t="shared" si="5"/>
        <v>9404</v>
      </c>
      <c r="R37" s="60">
        <f t="shared" si="5"/>
        <v>6624</v>
      </c>
      <c r="S37" s="60">
        <f t="shared" si="5"/>
        <v>4828</v>
      </c>
      <c r="T37" s="60">
        <f t="shared" si="5"/>
        <v>132940</v>
      </c>
      <c r="U37" s="60">
        <f t="shared" si="5"/>
        <v>50354</v>
      </c>
      <c r="V37" s="60">
        <f t="shared" si="5"/>
        <v>18469</v>
      </c>
      <c r="W37" s="60">
        <f t="shared" si="5"/>
        <v>31885</v>
      </c>
      <c r="X37" s="60">
        <f t="shared" si="5"/>
        <v>6014</v>
      </c>
      <c r="Y37" s="60">
        <f t="shared" si="5"/>
        <v>5496</v>
      </c>
      <c r="Z37" s="60">
        <f t="shared" si="5"/>
        <v>20789</v>
      </c>
      <c r="AA37" s="60">
        <f t="shared" si="5"/>
        <v>11375</v>
      </c>
      <c r="AB37" s="60">
        <f t="shared" si="5"/>
        <v>6202</v>
      </c>
      <c r="AC37" s="60">
        <f t="shared" si="5"/>
        <v>2722</v>
      </c>
      <c r="AD37" s="60">
        <f t="shared" si="5"/>
        <v>9334</v>
      </c>
      <c r="AE37" s="60">
        <f t="shared" si="5"/>
        <v>2202</v>
      </c>
      <c r="AF37" s="60">
        <f t="shared" si="5"/>
        <v>3005</v>
      </c>
      <c r="AG37" s="60">
        <f t="shared" si="5"/>
        <v>2156</v>
      </c>
      <c r="AH37" s="60">
        <f t="shared" ref="AH37:BC37" si="6">SUM(AH11:AH12)</f>
        <v>1478</v>
      </c>
      <c r="AI37" s="60">
        <f t="shared" si="6"/>
        <v>5199</v>
      </c>
      <c r="AJ37" s="60">
        <f t="shared" si="6"/>
        <v>3783</v>
      </c>
      <c r="AK37" s="60">
        <f t="shared" si="6"/>
        <v>2831</v>
      </c>
      <c r="AL37" s="60">
        <f t="shared" si="6"/>
        <v>107546</v>
      </c>
      <c r="AM37" s="60">
        <f t="shared" si="6"/>
        <v>45360</v>
      </c>
      <c r="AN37" s="60">
        <f t="shared" si="6"/>
        <v>16354</v>
      </c>
      <c r="AO37" s="60">
        <f t="shared" si="6"/>
        <v>29006</v>
      </c>
      <c r="AP37" s="60">
        <f t="shared" si="6"/>
        <v>4936</v>
      </c>
      <c r="AQ37" s="60">
        <f t="shared" si="6"/>
        <v>3813</v>
      </c>
      <c r="AR37" s="60">
        <f t="shared" si="6"/>
        <v>16532</v>
      </c>
      <c r="AS37" s="60">
        <f t="shared" si="6"/>
        <v>7675</v>
      </c>
      <c r="AT37" s="60">
        <f t="shared" si="6"/>
        <v>4883</v>
      </c>
      <c r="AU37" s="60">
        <f t="shared" si="6"/>
        <v>2167</v>
      </c>
      <c r="AV37" s="60">
        <f t="shared" si="6"/>
        <v>6669</v>
      </c>
      <c r="AW37" s="60">
        <f t="shared" si="6"/>
        <v>1652</v>
      </c>
      <c r="AX37" s="60">
        <f t="shared" si="6"/>
        <v>2187</v>
      </c>
      <c r="AY37" s="60">
        <f t="shared" si="6"/>
        <v>1575</v>
      </c>
      <c r="AZ37" s="60">
        <f t="shared" si="6"/>
        <v>1054</v>
      </c>
      <c r="BA37" s="60">
        <f t="shared" si="6"/>
        <v>4205</v>
      </c>
      <c r="BB37" s="60">
        <f t="shared" si="6"/>
        <v>2841</v>
      </c>
      <c r="BC37" s="60">
        <f t="shared" si="6"/>
        <v>1997</v>
      </c>
    </row>
    <row r="38" spans="1:55" s="28" customFormat="1" ht="15" customHeight="1" x14ac:dyDescent="0.3">
      <c r="A38" s="30" t="s">
        <v>101</v>
      </c>
      <c r="B38" s="60">
        <f t="shared" ref="B38:AG38" si="7">SUM(B13:B14)</f>
        <v>262958</v>
      </c>
      <c r="C38" s="60">
        <f t="shared" si="7"/>
        <v>103263</v>
      </c>
      <c r="D38" s="60">
        <f t="shared" si="7"/>
        <v>32323</v>
      </c>
      <c r="E38" s="60">
        <f t="shared" si="7"/>
        <v>70940</v>
      </c>
      <c r="F38" s="60">
        <f t="shared" si="7"/>
        <v>9229</v>
      </c>
      <c r="G38" s="60">
        <f t="shared" si="7"/>
        <v>9093</v>
      </c>
      <c r="H38" s="60">
        <f t="shared" si="7"/>
        <v>48303</v>
      </c>
      <c r="I38" s="60">
        <f t="shared" si="7"/>
        <v>21839</v>
      </c>
      <c r="J38" s="60">
        <f t="shared" si="7"/>
        <v>10382</v>
      </c>
      <c r="K38" s="60">
        <f t="shared" si="7"/>
        <v>4630</v>
      </c>
      <c r="L38" s="60">
        <f t="shared" si="7"/>
        <v>22265</v>
      </c>
      <c r="M38" s="60">
        <f t="shared" si="7"/>
        <v>3520</v>
      </c>
      <c r="N38" s="60">
        <f t="shared" si="7"/>
        <v>4225</v>
      </c>
      <c r="O38" s="60">
        <f t="shared" si="7"/>
        <v>3288</v>
      </c>
      <c r="P38" s="60">
        <f t="shared" si="7"/>
        <v>1980</v>
      </c>
      <c r="Q38" s="60">
        <f t="shared" si="7"/>
        <v>10215</v>
      </c>
      <c r="R38" s="60">
        <f t="shared" si="7"/>
        <v>5890</v>
      </c>
      <c r="S38" s="60">
        <f t="shared" si="7"/>
        <v>4836</v>
      </c>
      <c r="T38" s="60">
        <f t="shared" si="7"/>
        <v>141673</v>
      </c>
      <c r="U38" s="60">
        <f t="shared" si="7"/>
        <v>54973</v>
      </c>
      <c r="V38" s="60">
        <f t="shared" si="7"/>
        <v>17018</v>
      </c>
      <c r="W38" s="60">
        <f t="shared" si="7"/>
        <v>37955</v>
      </c>
      <c r="X38" s="60">
        <f t="shared" si="7"/>
        <v>4961</v>
      </c>
      <c r="Y38" s="60">
        <f t="shared" si="7"/>
        <v>4943</v>
      </c>
      <c r="Z38" s="60">
        <f t="shared" si="7"/>
        <v>25767</v>
      </c>
      <c r="AA38" s="60">
        <f t="shared" si="7"/>
        <v>12111</v>
      </c>
      <c r="AB38" s="60">
        <f t="shared" si="7"/>
        <v>5524</v>
      </c>
      <c r="AC38" s="60">
        <f t="shared" si="7"/>
        <v>2322</v>
      </c>
      <c r="AD38" s="60">
        <f t="shared" si="7"/>
        <v>12756</v>
      </c>
      <c r="AE38" s="60">
        <f t="shared" si="7"/>
        <v>1861</v>
      </c>
      <c r="AF38" s="60">
        <f t="shared" si="7"/>
        <v>2302</v>
      </c>
      <c r="AG38" s="60">
        <f t="shared" si="7"/>
        <v>1835</v>
      </c>
      <c r="AH38" s="60">
        <f t="shared" ref="AH38:BC38" si="8">SUM(AH13:AH14)</f>
        <v>1120</v>
      </c>
      <c r="AI38" s="60">
        <f t="shared" si="8"/>
        <v>5272</v>
      </c>
      <c r="AJ38" s="60">
        <f t="shared" si="8"/>
        <v>3262</v>
      </c>
      <c r="AK38" s="60">
        <f t="shared" si="8"/>
        <v>2664</v>
      </c>
      <c r="AL38" s="60">
        <f t="shared" si="8"/>
        <v>121285</v>
      </c>
      <c r="AM38" s="60">
        <f t="shared" si="8"/>
        <v>48290</v>
      </c>
      <c r="AN38" s="60">
        <f t="shared" si="8"/>
        <v>15305</v>
      </c>
      <c r="AO38" s="60">
        <f t="shared" si="8"/>
        <v>32985</v>
      </c>
      <c r="AP38" s="60">
        <f t="shared" si="8"/>
        <v>4268</v>
      </c>
      <c r="AQ38" s="60">
        <f t="shared" si="8"/>
        <v>4150</v>
      </c>
      <c r="AR38" s="60">
        <f t="shared" si="8"/>
        <v>22536</v>
      </c>
      <c r="AS38" s="60">
        <f t="shared" si="8"/>
        <v>9728</v>
      </c>
      <c r="AT38" s="60">
        <f t="shared" si="8"/>
        <v>4858</v>
      </c>
      <c r="AU38" s="60">
        <f t="shared" si="8"/>
        <v>2308</v>
      </c>
      <c r="AV38" s="60">
        <f t="shared" si="8"/>
        <v>9509</v>
      </c>
      <c r="AW38" s="60">
        <f t="shared" si="8"/>
        <v>1659</v>
      </c>
      <c r="AX38" s="60">
        <f t="shared" si="8"/>
        <v>1923</v>
      </c>
      <c r="AY38" s="60">
        <f t="shared" si="8"/>
        <v>1453</v>
      </c>
      <c r="AZ38" s="60">
        <f t="shared" si="8"/>
        <v>860</v>
      </c>
      <c r="BA38" s="60">
        <f t="shared" si="8"/>
        <v>4943</v>
      </c>
      <c r="BB38" s="60">
        <f t="shared" si="8"/>
        <v>2628</v>
      </c>
      <c r="BC38" s="60">
        <f t="shared" si="8"/>
        <v>2172</v>
      </c>
    </row>
    <row r="39" spans="1:55" s="28" customFormat="1" ht="15" customHeight="1" x14ac:dyDescent="0.3">
      <c r="A39" s="30" t="s">
        <v>102</v>
      </c>
      <c r="B39" s="60">
        <f t="shared" ref="B39:AG39" si="9">SUM(B15:B16)</f>
        <v>326497</v>
      </c>
      <c r="C39" s="60">
        <f t="shared" si="9"/>
        <v>111684</v>
      </c>
      <c r="D39" s="60">
        <f t="shared" si="9"/>
        <v>42190</v>
      </c>
      <c r="E39" s="60">
        <f t="shared" si="9"/>
        <v>69494</v>
      </c>
      <c r="F39" s="60">
        <f t="shared" si="9"/>
        <v>13064</v>
      </c>
      <c r="G39" s="60">
        <f t="shared" si="9"/>
        <v>13624</v>
      </c>
      <c r="H39" s="60">
        <f t="shared" si="9"/>
        <v>57360</v>
      </c>
      <c r="I39" s="60">
        <f t="shared" si="9"/>
        <v>27837</v>
      </c>
      <c r="J39" s="60">
        <f t="shared" si="9"/>
        <v>14957</v>
      </c>
      <c r="K39" s="60">
        <f t="shared" si="9"/>
        <v>8326</v>
      </c>
      <c r="L39" s="60">
        <f t="shared" si="9"/>
        <v>26908</v>
      </c>
      <c r="M39" s="60">
        <f t="shared" si="9"/>
        <v>6065</v>
      </c>
      <c r="N39" s="60">
        <f t="shared" si="9"/>
        <v>6922</v>
      </c>
      <c r="O39" s="60">
        <f t="shared" si="9"/>
        <v>5587</v>
      </c>
      <c r="P39" s="60">
        <f t="shared" si="9"/>
        <v>3029</v>
      </c>
      <c r="Q39" s="60">
        <f t="shared" si="9"/>
        <v>14290</v>
      </c>
      <c r="R39" s="60">
        <f t="shared" si="9"/>
        <v>9256</v>
      </c>
      <c r="S39" s="60">
        <f t="shared" si="9"/>
        <v>7588</v>
      </c>
      <c r="T39" s="60">
        <f t="shared" si="9"/>
        <v>174199</v>
      </c>
      <c r="U39" s="60">
        <f t="shared" si="9"/>
        <v>57934</v>
      </c>
      <c r="V39" s="60">
        <f t="shared" si="9"/>
        <v>21810</v>
      </c>
      <c r="W39" s="60">
        <f t="shared" si="9"/>
        <v>36124</v>
      </c>
      <c r="X39" s="60">
        <f t="shared" si="9"/>
        <v>6896</v>
      </c>
      <c r="Y39" s="60">
        <f t="shared" si="9"/>
        <v>7474</v>
      </c>
      <c r="Z39" s="60">
        <f t="shared" si="9"/>
        <v>31139</v>
      </c>
      <c r="AA39" s="60">
        <f t="shared" si="9"/>
        <v>14899</v>
      </c>
      <c r="AB39" s="60">
        <f t="shared" si="9"/>
        <v>7928</v>
      </c>
      <c r="AC39" s="60">
        <f t="shared" si="9"/>
        <v>4046</v>
      </c>
      <c r="AD39" s="60">
        <f t="shared" si="9"/>
        <v>15138</v>
      </c>
      <c r="AE39" s="60">
        <f t="shared" si="9"/>
        <v>3344</v>
      </c>
      <c r="AF39" s="60">
        <f t="shared" si="9"/>
        <v>3763</v>
      </c>
      <c r="AG39" s="60">
        <f t="shared" si="9"/>
        <v>3051</v>
      </c>
      <c r="AH39" s="60">
        <f t="shared" ref="AH39:BC39" si="10">SUM(AH15:AH16)</f>
        <v>1779</v>
      </c>
      <c r="AI39" s="60">
        <f t="shared" si="10"/>
        <v>7460</v>
      </c>
      <c r="AJ39" s="60">
        <f t="shared" si="10"/>
        <v>5076</v>
      </c>
      <c r="AK39" s="60">
        <f t="shared" si="10"/>
        <v>4272</v>
      </c>
      <c r="AL39" s="60">
        <f t="shared" si="10"/>
        <v>152298</v>
      </c>
      <c r="AM39" s="60">
        <f t="shared" si="10"/>
        <v>53750</v>
      </c>
      <c r="AN39" s="60">
        <f t="shared" si="10"/>
        <v>20380</v>
      </c>
      <c r="AO39" s="60">
        <f t="shared" si="10"/>
        <v>33370</v>
      </c>
      <c r="AP39" s="60">
        <f t="shared" si="10"/>
        <v>6168</v>
      </c>
      <c r="AQ39" s="60">
        <f t="shared" si="10"/>
        <v>6150</v>
      </c>
      <c r="AR39" s="60">
        <f t="shared" si="10"/>
        <v>26221</v>
      </c>
      <c r="AS39" s="60">
        <f t="shared" si="10"/>
        <v>12938</v>
      </c>
      <c r="AT39" s="60">
        <f t="shared" si="10"/>
        <v>7029</v>
      </c>
      <c r="AU39" s="60">
        <f t="shared" si="10"/>
        <v>4280</v>
      </c>
      <c r="AV39" s="60">
        <f t="shared" si="10"/>
        <v>11770</v>
      </c>
      <c r="AW39" s="60">
        <f t="shared" si="10"/>
        <v>2721</v>
      </c>
      <c r="AX39" s="60">
        <f t="shared" si="10"/>
        <v>3159</v>
      </c>
      <c r="AY39" s="60">
        <f t="shared" si="10"/>
        <v>2536</v>
      </c>
      <c r="AZ39" s="60">
        <f t="shared" si="10"/>
        <v>1250</v>
      </c>
      <c r="BA39" s="60">
        <f t="shared" si="10"/>
        <v>6830</v>
      </c>
      <c r="BB39" s="60">
        <f t="shared" si="10"/>
        <v>4180</v>
      </c>
      <c r="BC39" s="60">
        <f t="shared" si="10"/>
        <v>3316</v>
      </c>
    </row>
    <row r="40" spans="1:55" s="28" customFormat="1" ht="15" customHeight="1" x14ac:dyDescent="0.3">
      <c r="A40" s="30" t="s">
        <v>103</v>
      </c>
      <c r="B40" s="60">
        <f t="shared" ref="B40:AG40" si="11">SUM(B17:B18)</f>
        <v>337494</v>
      </c>
      <c r="C40" s="60">
        <f t="shared" si="11"/>
        <v>102887</v>
      </c>
      <c r="D40" s="60">
        <f t="shared" si="11"/>
        <v>43318</v>
      </c>
      <c r="E40" s="60">
        <f t="shared" si="11"/>
        <v>59569</v>
      </c>
      <c r="F40" s="60">
        <f t="shared" si="11"/>
        <v>17968</v>
      </c>
      <c r="G40" s="60">
        <f t="shared" si="11"/>
        <v>16633</v>
      </c>
      <c r="H40" s="60">
        <f t="shared" si="11"/>
        <v>46974</v>
      </c>
      <c r="I40" s="60">
        <f t="shared" si="11"/>
        <v>28381</v>
      </c>
      <c r="J40" s="60">
        <f t="shared" si="11"/>
        <v>19299</v>
      </c>
      <c r="K40" s="60">
        <f t="shared" si="11"/>
        <v>7072</v>
      </c>
      <c r="L40" s="60">
        <f t="shared" si="11"/>
        <v>26054</v>
      </c>
      <c r="M40" s="60">
        <f t="shared" si="11"/>
        <v>8855</v>
      </c>
      <c r="N40" s="60">
        <f t="shared" si="11"/>
        <v>10472</v>
      </c>
      <c r="O40" s="60">
        <f t="shared" si="11"/>
        <v>8314</v>
      </c>
      <c r="P40" s="60">
        <f t="shared" si="11"/>
        <v>5100</v>
      </c>
      <c r="Q40" s="60">
        <f t="shared" si="11"/>
        <v>15656</v>
      </c>
      <c r="R40" s="60">
        <f t="shared" si="11"/>
        <v>13232</v>
      </c>
      <c r="S40" s="60">
        <f t="shared" si="11"/>
        <v>10597</v>
      </c>
      <c r="T40" s="60">
        <f t="shared" si="11"/>
        <v>178810</v>
      </c>
      <c r="U40" s="60">
        <f t="shared" si="11"/>
        <v>52823</v>
      </c>
      <c r="V40" s="60">
        <f t="shared" si="11"/>
        <v>22019</v>
      </c>
      <c r="W40" s="60">
        <f t="shared" si="11"/>
        <v>30804</v>
      </c>
      <c r="X40" s="60">
        <f t="shared" si="11"/>
        <v>9255</v>
      </c>
      <c r="Y40" s="60">
        <f t="shared" si="11"/>
        <v>8892</v>
      </c>
      <c r="Z40" s="60">
        <f t="shared" si="11"/>
        <v>25436</v>
      </c>
      <c r="AA40" s="60">
        <f t="shared" si="11"/>
        <v>15252</v>
      </c>
      <c r="AB40" s="60">
        <f t="shared" si="11"/>
        <v>10189</v>
      </c>
      <c r="AC40" s="60">
        <f t="shared" si="11"/>
        <v>3547</v>
      </c>
      <c r="AD40" s="60">
        <f t="shared" si="11"/>
        <v>14684</v>
      </c>
      <c r="AE40" s="60">
        <f t="shared" si="11"/>
        <v>4889</v>
      </c>
      <c r="AF40" s="60">
        <f t="shared" si="11"/>
        <v>5526</v>
      </c>
      <c r="AG40" s="60">
        <f t="shared" si="11"/>
        <v>4546</v>
      </c>
      <c r="AH40" s="60">
        <f t="shared" ref="AH40:BC40" si="12">SUM(AH17:AH18)</f>
        <v>2799</v>
      </c>
      <c r="AI40" s="60">
        <f t="shared" si="12"/>
        <v>8227</v>
      </c>
      <c r="AJ40" s="60">
        <f t="shared" si="12"/>
        <v>7136</v>
      </c>
      <c r="AK40" s="60">
        <f t="shared" si="12"/>
        <v>5609</v>
      </c>
      <c r="AL40" s="60">
        <f t="shared" si="12"/>
        <v>158684</v>
      </c>
      <c r="AM40" s="60">
        <f t="shared" si="12"/>
        <v>50064</v>
      </c>
      <c r="AN40" s="60">
        <f t="shared" si="12"/>
        <v>21299</v>
      </c>
      <c r="AO40" s="60">
        <f t="shared" si="12"/>
        <v>28765</v>
      </c>
      <c r="AP40" s="60">
        <f t="shared" si="12"/>
        <v>8713</v>
      </c>
      <c r="AQ40" s="60">
        <f t="shared" si="12"/>
        <v>7741</v>
      </c>
      <c r="AR40" s="60">
        <f t="shared" si="12"/>
        <v>21538</v>
      </c>
      <c r="AS40" s="60">
        <f t="shared" si="12"/>
        <v>13129</v>
      </c>
      <c r="AT40" s="60">
        <f t="shared" si="12"/>
        <v>9110</v>
      </c>
      <c r="AU40" s="60">
        <f t="shared" si="12"/>
        <v>3525</v>
      </c>
      <c r="AV40" s="60">
        <f t="shared" si="12"/>
        <v>11370</v>
      </c>
      <c r="AW40" s="60">
        <f t="shared" si="12"/>
        <v>3966</v>
      </c>
      <c r="AX40" s="60">
        <f t="shared" si="12"/>
        <v>4946</v>
      </c>
      <c r="AY40" s="60">
        <f t="shared" si="12"/>
        <v>3768</v>
      </c>
      <c r="AZ40" s="60">
        <f t="shared" si="12"/>
        <v>2301</v>
      </c>
      <c r="BA40" s="60">
        <f t="shared" si="12"/>
        <v>7429</v>
      </c>
      <c r="BB40" s="60">
        <f t="shared" si="12"/>
        <v>6096</v>
      </c>
      <c r="BC40" s="60">
        <f t="shared" si="12"/>
        <v>4988</v>
      </c>
    </row>
    <row r="41" spans="1:55" s="28" customFormat="1" ht="15" customHeight="1" x14ac:dyDescent="0.3">
      <c r="A41" s="30" t="s">
        <v>104</v>
      </c>
      <c r="B41" s="60">
        <f t="shared" ref="B41:AG41" si="13">SUM(B19:B20)</f>
        <v>292701</v>
      </c>
      <c r="C41" s="60">
        <f t="shared" si="13"/>
        <v>67529</v>
      </c>
      <c r="D41" s="60">
        <f t="shared" si="13"/>
        <v>32930</v>
      </c>
      <c r="E41" s="60">
        <f t="shared" si="13"/>
        <v>34599</v>
      </c>
      <c r="F41" s="60">
        <f t="shared" si="13"/>
        <v>19131</v>
      </c>
      <c r="G41" s="60">
        <f t="shared" si="13"/>
        <v>17698</v>
      </c>
      <c r="H41" s="60">
        <f t="shared" si="13"/>
        <v>33884</v>
      </c>
      <c r="I41" s="60">
        <f t="shared" si="13"/>
        <v>23191</v>
      </c>
      <c r="J41" s="60">
        <f t="shared" si="13"/>
        <v>20618</v>
      </c>
      <c r="K41" s="60">
        <f t="shared" si="13"/>
        <v>4705</v>
      </c>
      <c r="L41" s="60">
        <f t="shared" si="13"/>
        <v>22182</v>
      </c>
      <c r="M41" s="60">
        <f t="shared" si="13"/>
        <v>10228</v>
      </c>
      <c r="N41" s="60">
        <f t="shared" si="13"/>
        <v>13436</v>
      </c>
      <c r="O41" s="60">
        <f t="shared" si="13"/>
        <v>10422</v>
      </c>
      <c r="P41" s="60">
        <f t="shared" si="13"/>
        <v>6409</v>
      </c>
      <c r="Q41" s="60">
        <f t="shared" si="13"/>
        <v>15313</v>
      </c>
      <c r="R41" s="60">
        <f t="shared" si="13"/>
        <v>15366</v>
      </c>
      <c r="S41" s="60">
        <f t="shared" si="13"/>
        <v>12589</v>
      </c>
      <c r="T41" s="60">
        <f t="shared" si="13"/>
        <v>146907</v>
      </c>
      <c r="U41" s="60">
        <f t="shared" si="13"/>
        <v>34174</v>
      </c>
      <c r="V41" s="60">
        <f t="shared" si="13"/>
        <v>16593</v>
      </c>
      <c r="W41" s="60">
        <f t="shared" si="13"/>
        <v>17581</v>
      </c>
      <c r="X41" s="60">
        <f t="shared" si="13"/>
        <v>9614</v>
      </c>
      <c r="Y41" s="60">
        <f t="shared" si="13"/>
        <v>8688</v>
      </c>
      <c r="Z41" s="60">
        <f t="shared" si="13"/>
        <v>16985</v>
      </c>
      <c r="AA41" s="60">
        <f t="shared" si="13"/>
        <v>11654</v>
      </c>
      <c r="AB41" s="60">
        <f t="shared" si="13"/>
        <v>10433</v>
      </c>
      <c r="AC41" s="60">
        <f t="shared" si="13"/>
        <v>2274</v>
      </c>
      <c r="AD41" s="60">
        <f t="shared" si="13"/>
        <v>11397</v>
      </c>
      <c r="AE41" s="60">
        <f t="shared" si="13"/>
        <v>5234</v>
      </c>
      <c r="AF41" s="60">
        <f t="shared" si="13"/>
        <v>6748</v>
      </c>
      <c r="AG41" s="60">
        <f t="shared" si="13"/>
        <v>5111</v>
      </c>
      <c r="AH41" s="60">
        <f t="shared" ref="AH41:BC41" si="14">SUM(AH19:AH20)</f>
        <v>3297</v>
      </c>
      <c r="AI41" s="60">
        <f t="shared" si="14"/>
        <v>7558</v>
      </c>
      <c r="AJ41" s="60">
        <f t="shared" si="14"/>
        <v>7650</v>
      </c>
      <c r="AK41" s="60">
        <f t="shared" si="14"/>
        <v>6090</v>
      </c>
      <c r="AL41" s="60">
        <f t="shared" si="14"/>
        <v>145794</v>
      </c>
      <c r="AM41" s="60">
        <f t="shared" si="14"/>
        <v>33355</v>
      </c>
      <c r="AN41" s="60">
        <f t="shared" si="14"/>
        <v>16337</v>
      </c>
      <c r="AO41" s="60">
        <f t="shared" si="14"/>
        <v>17018</v>
      </c>
      <c r="AP41" s="60">
        <f t="shared" si="14"/>
        <v>9517</v>
      </c>
      <c r="AQ41" s="60">
        <f t="shared" si="14"/>
        <v>9010</v>
      </c>
      <c r="AR41" s="60">
        <f t="shared" si="14"/>
        <v>16899</v>
      </c>
      <c r="AS41" s="60">
        <f t="shared" si="14"/>
        <v>11537</v>
      </c>
      <c r="AT41" s="60">
        <f t="shared" si="14"/>
        <v>10185</v>
      </c>
      <c r="AU41" s="60">
        <f t="shared" si="14"/>
        <v>2431</v>
      </c>
      <c r="AV41" s="60">
        <f t="shared" si="14"/>
        <v>10785</v>
      </c>
      <c r="AW41" s="60">
        <f t="shared" si="14"/>
        <v>4994</v>
      </c>
      <c r="AX41" s="60">
        <f t="shared" si="14"/>
        <v>6688</v>
      </c>
      <c r="AY41" s="60">
        <f t="shared" si="14"/>
        <v>5311</v>
      </c>
      <c r="AZ41" s="60">
        <f t="shared" si="14"/>
        <v>3112</v>
      </c>
      <c r="BA41" s="60">
        <f t="shared" si="14"/>
        <v>7755</v>
      </c>
      <c r="BB41" s="60">
        <f t="shared" si="14"/>
        <v>7716</v>
      </c>
      <c r="BC41" s="60">
        <f t="shared" si="14"/>
        <v>6499</v>
      </c>
    </row>
    <row r="42" spans="1:55" s="28" customFormat="1" ht="15" customHeight="1" x14ac:dyDescent="0.3">
      <c r="A42" s="30" t="s">
        <v>105</v>
      </c>
      <c r="B42" s="60">
        <f t="shared" ref="B42:AG42" si="15">SUM(B21:B22)</f>
        <v>171223</v>
      </c>
      <c r="C42" s="60">
        <f t="shared" si="15"/>
        <v>30319</v>
      </c>
      <c r="D42" s="60">
        <f t="shared" si="15"/>
        <v>15595</v>
      </c>
      <c r="E42" s="60">
        <f t="shared" si="15"/>
        <v>14724</v>
      </c>
      <c r="F42" s="60">
        <f t="shared" si="15"/>
        <v>11399</v>
      </c>
      <c r="G42" s="60">
        <f t="shared" si="15"/>
        <v>11259</v>
      </c>
      <c r="H42" s="60">
        <f t="shared" si="15"/>
        <v>18118</v>
      </c>
      <c r="I42" s="60">
        <f t="shared" si="15"/>
        <v>13961</v>
      </c>
      <c r="J42" s="60">
        <f t="shared" si="15"/>
        <v>12930</v>
      </c>
      <c r="K42" s="60">
        <f t="shared" si="15"/>
        <v>2088</v>
      </c>
      <c r="L42" s="60">
        <f t="shared" si="15"/>
        <v>13247</v>
      </c>
      <c r="M42" s="60">
        <f t="shared" si="15"/>
        <v>6807</v>
      </c>
      <c r="N42" s="60">
        <f t="shared" si="15"/>
        <v>9353</v>
      </c>
      <c r="O42" s="60">
        <f t="shared" si="15"/>
        <v>8011</v>
      </c>
      <c r="P42" s="60">
        <f t="shared" si="15"/>
        <v>4469</v>
      </c>
      <c r="Q42" s="60">
        <f t="shared" si="15"/>
        <v>10050</v>
      </c>
      <c r="R42" s="60">
        <f t="shared" si="15"/>
        <v>10293</v>
      </c>
      <c r="S42" s="60">
        <f t="shared" si="15"/>
        <v>8919</v>
      </c>
      <c r="T42" s="60">
        <f t="shared" si="15"/>
        <v>78117</v>
      </c>
      <c r="U42" s="60">
        <f t="shared" si="15"/>
        <v>13756</v>
      </c>
      <c r="V42" s="60">
        <f t="shared" si="15"/>
        <v>7188</v>
      </c>
      <c r="W42" s="60">
        <f t="shared" si="15"/>
        <v>6568</v>
      </c>
      <c r="X42" s="60">
        <f t="shared" si="15"/>
        <v>5260</v>
      </c>
      <c r="Y42" s="60">
        <f t="shared" si="15"/>
        <v>5073</v>
      </c>
      <c r="Z42" s="60">
        <f t="shared" si="15"/>
        <v>8070</v>
      </c>
      <c r="AA42" s="60">
        <f t="shared" si="15"/>
        <v>6566</v>
      </c>
      <c r="AB42" s="60">
        <f t="shared" si="15"/>
        <v>5812</v>
      </c>
      <c r="AC42" s="60">
        <f t="shared" si="15"/>
        <v>946</v>
      </c>
      <c r="AD42" s="60">
        <f t="shared" si="15"/>
        <v>6238</v>
      </c>
      <c r="AE42" s="60">
        <f t="shared" si="15"/>
        <v>3125</v>
      </c>
      <c r="AF42" s="60">
        <f t="shared" si="15"/>
        <v>4216</v>
      </c>
      <c r="AG42" s="60">
        <f t="shared" si="15"/>
        <v>3602</v>
      </c>
      <c r="AH42" s="60">
        <f t="shared" ref="AH42:BC42" si="16">SUM(AH21:AH22)</f>
        <v>2049</v>
      </c>
      <c r="AI42" s="60">
        <f t="shared" si="16"/>
        <v>4498</v>
      </c>
      <c r="AJ42" s="60">
        <f t="shared" si="16"/>
        <v>4667</v>
      </c>
      <c r="AK42" s="60">
        <f t="shared" si="16"/>
        <v>4239</v>
      </c>
      <c r="AL42" s="60">
        <f t="shared" si="16"/>
        <v>93106</v>
      </c>
      <c r="AM42" s="60">
        <f t="shared" si="16"/>
        <v>16563</v>
      </c>
      <c r="AN42" s="60">
        <f t="shared" si="16"/>
        <v>8407</v>
      </c>
      <c r="AO42" s="60">
        <f t="shared" si="16"/>
        <v>8156</v>
      </c>
      <c r="AP42" s="60">
        <f t="shared" si="16"/>
        <v>6139</v>
      </c>
      <c r="AQ42" s="60">
        <f t="shared" si="16"/>
        <v>6186</v>
      </c>
      <c r="AR42" s="60">
        <f t="shared" si="16"/>
        <v>10048</v>
      </c>
      <c r="AS42" s="60">
        <f t="shared" si="16"/>
        <v>7395</v>
      </c>
      <c r="AT42" s="60">
        <f t="shared" si="16"/>
        <v>7118</v>
      </c>
      <c r="AU42" s="60">
        <f t="shared" si="16"/>
        <v>1142</v>
      </c>
      <c r="AV42" s="60">
        <f t="shared" si="16"/>
        <v>7009</v>
      </c>
      <c r="AW42" s="60">
        <f t="shared" si="16"/>
        <v>3682</v>
      </c>
      <c r="AX42" s="60">
        <f t="shared" si="16"/>
        <v>5137</v>
      </c>
      <c r="AY42" s="60">
        <f t="shared" si="16"/>
        <v>4409</v>
      </c>
      <c r="AZ42" s="60">
        <f t="shared" si="16"/>
        <v>2420</v>
      </c>
      <c r="BA42" s="60">
        <f t="shared" si="16"/>
        <v>5552</v>
      </c>
      <c r="BB42" s="60">
        <f t="shared" si="16"/>
        <v>5626</v>
      </c>
      <c r="BC42" s="60">
        <f t="shared" si="16"/>
        <v>4680</v>
      </c>
    </row>
    <row r="43" spans="1:55" s="28" customFormat="1" ht="15" customHeight="1" x14ac:dyDescent="0.3">
      <c r="A43" s="30" t="s">
        <v>106</v>
      </c>
      <c r="B43" s="60">
        <f t="shared" ref="B43:AG43" si="17">SUM(B23:B24)</f>
        <v>101957</v>
      </c>
      <c r="C43" s="60">
        <f t="shared" si="17"/>
        <v>15541</v>
      </c>
      <c r="D43" s="60">
        <f t="shared" si="17"/>
        <v>8222</v>
      </c>
      <c r="E43" s="60">
        <f t="shared" si="17"/>
        <v>7319</v>
      </c>
      <c r="F43" s="60">
        <f t="shared" si="17"/>
        <v>7183</v>
      </c>
      <c r="G43" s="60">
        <f t="shared" si="17"/>
        <v>6393</v>
      </c>
      <c r="H43" s="60">
        <f t="shared" si="17"/>
        <v>9968</v>
      </c>
      <c r="I43" s="60">
        <f t="shared" si="17"/>
        <v>8308</v>
      </c>
      <c r="J43" s="60">
        <f t="shared" si="17"/>
        <v>8187</v>
      </c>
      <c r="K43" s="60">
        <f t="shared" si="17"/>
        <v>1126</v>
      </c>
      <c r="L43" s="60">
        <f t="shared" si="17"/>
        <v>8149</v>
      </c>
      <c r="M43" s="60">
        <f t="shared" si="17"/>
        <v>4291</v>
      </c>
      <c r="N43" s="60">
        <f t="shared" si="17"/>
        <v>6411</v>
      </c>
      <c r="O43" s="60">
        <f t="shared" si="17"/>
        <v>5310</v>
      </c>
      <c r="P43" s="60">
        <f t="shared" si="17"/>
        <v>3348</v>
      </c>
      <c r="Q43" s="60">
        <f t="shared" si="17"/>
        <v>6469</v>
      </c>
      <c r="R43" s="60">
        <f t="shared" si="17"/>
        <v>6706</v>
      </c>
      <c r="S43" s="60">
        <f t="shared" si="17"/>
        <v>4567</v>
      </c>
      <c r="T43" s="60">
        <f t="shared" si="17"/>
        <v>35737</v>
      </c>
      <c r="U43" s="60">
        <f t="shared" si="17"/>
        <v>5375</v>
      </c>
      <c r="V43" s="60">
        <f t="shared" si="17"/>
        <v>2905</v>
      </c>
      <c r="W43" s="60">
        <f t="shared" si="17"/>
        <v>2470</v>
      </c>
      <c r="X43" s="60">
        <f t="shared" si="17"/>
        <v>2525</v>
      </c>
      <c r="Y43" s="60">
        <f t="shared" si="17"/>
        <v>2270</v>
      </c>
      <c r="Z43" s="60">
        <f t="shared" si="17"/>
        <v>3504</v>
      </c>
      <c r="AA43" s="60">
        <f t="shared" si="17"/>
        <v>2931</v>
      </c>
      <c r="AB43" s="60">
        <f t="shared" si="17"/>
        <v>2756</v>
      </c>
      <c r="AC43" s="60">
        <f t="shared" si="17"/>
        <v>367</v>
      </c>
      <c r="AD43" s="60">
        <f t="shared" si="17"/>
        <v>2906</v>
      </c>
      <c r="AE43" s="60">
        <f t="shared" si="17"/>
        <v>1416</v>
      </c>
      <c r="AF43" s="60">
        <f t="shared" si="17"/>
        <v>2280</v>
      </c>
      <c r="AG43" s="60">
        <f t="shared" si="17"/>
        <v>1905</v>
      </c>
      <c r="AH43" s="60">
        <f t="shared" ref="AH43:BC43" si="18">SUM(AH23:AH24)</f>
        <v>1198</v>
      </c>
      <c r="AI43" s="60">
        <f t="shared" si="18"/>
        <v>2257</v>
      </c>
      <c r="AJ43" s="60">
        <f t="shared" si="18"/>
        <v>2433</v>
      </c>
      <c r="AK43" s="60">
        <f t="shared" si="18"/>
        <v>1614</v>
      </c>
      <c r="AL43" s="60">
        <f t="shared" si="18"/>
        <v>66220</v>
      </c>
      <c r="AM43" s="60">
        <f t="shared" si="18"/>
        <v>10166</v>
      </c>
      <c r="AN43" s="60">
        <f t="shared" si="18"/>
        <v>5317</v>
      </c>
      <c r="AO43" s="60">
        <f t="shared" si="18"/>
        <v>4849</v>
      </c>
      <c r="AP43" s="60">
        <f t="shared" si="18"/>
        <v>4658</v>
      </c>
      <c r="AQ43" s="60">
        <f t="shared" si="18"/>
        <v>4123</v>
      </c>
      <c r="AR43" s="60">
        <f t="shared" si="18"/>
        <v>6464</v>
      </c>
      <c r="AS43" s="60">
        <f t="shared" si="18"/>
        <v>5377</v>
      </c>
      <c r="AT43" s="60">
        <f t="shared" si="18"/>
        <v>5431</v>
      </c>
      <c r="AU43" s="60">
        <f t="shared" si="18"/>
        <v>759</v>
      </c>
      <c r="AV43" s="60">
        <f t="shared" si="18"/>
        <v>5243</v>
      </c>
      <c r="AW43" s="60">
        <f t="shared" si="18"/>
        <v>2875</v>
      </c>
      <c r="AX43" s="60">
        <f t="shared" si="18"/>
        <v>4131</v>
      </c>
      <c r="AY43" s="60">
        <f t="shared" si="18"/>
        <v>3405</v>
      </c>
      <c r="AZ43" s="60">
        <f t="shared" si="18"/>
        <v>2150</v>
      </c>
      <c r="BA43" s="60">
        <f t="shared" si="18"/>
        <v>4212</v>
      </c>
      <c r="BB43" s="60">
        <f t="shared" si="18"/>
        <v>4273</v>
      </c>
      <c r="BC43" s="60">
        <f t="shared" si="18"/>
        <v>2953</v>
      </c>
    </row>
    <row r="44" spans="1:55" s="28" customFormat="1" ht="15" customHeight="1" x14ac:dyDescent="0.3">
      <c r="A44" s="30" t="s">
        <v>107</v>
      </c>
      <c r="B44" s="60">
        <f t="shared" ref="B44:AG44" si="19">SUM(B25:B26)</f>
        <v>14785</v>
      </c>
      <c r="C44" s="60">
        <f t="shared" si="19"/>
        <v>2243</v>
      </c>
      <c r="D44" s="60">
        <f t="shared" si="19"/>
        <v>1208</v>
      </c>
      <c r="E44" s="60">
        <f t="shared" si="19"/>
        <v>1035</v>
      </c>
      <c r="F44" s="60">
        <f t="shared" si="19"/>
        <v>1087</v>
      </c>
      <c r="G44" s="60">
        <f t="shared" si="19"/>
        <v>949</v>
      </c>
      <c r="H44" s="60">
        <f t="shared" si="19"/>
        <v>1365</v>
      </c>
      <c r="I44" s="60">
        <f t="shared" si="19"/>
        <v>1272</v>
      </c>
      <c r="J44" s="60">
        <f t="shared" si="19"/>
        <v>1189</v>
      </c>
      <c r="K44" s="60">
        <f t="shared" si="19"/>
        <v>195</v>
      </c>
      <c r="L44" s="60">
        <f t="shared" si="19"/>
        <v>1167</v>
      </c>
      <c r="M44" s="60">
        <f t="shared" si="19"/>
        <v>565</v>
      </c>
      <c r="N44" s="60">
        <f t="shared" si="19"/>
        <v>990</v>
      </c>
      <c r="O44" s="60">
        <f t="shared" si="19"/>
        <v>867</v>
      </c>
      <c r="P44" s="60">
        <f t="shared" si="19"/>
        <v>459</v>
      </c>
      <c r="Q44" s="60">
        <f t="shared" si="19"/>
        <v>905</v>
      </c>
      <c r="R44" s="60">
        <f t="shared" si="19"/>
        <v>870</v>
      </c>
      <c r="S44" s="60">
        <f t="shared" si="19"/>
        <v>662</v>
      </c>
      <c r="T44" s="60">
        <f t="shared" si="19"/>
        <v>3443</v>
      </c>
      <c r="U44" s="60">
        <f t="shared" si="19"/>
        <v>493</v>
      </c>
      <c r="V44" s="60">
        <f t="shared" si="19"/>
        <v>278</v>
      </c>
      <c r="W44" s="60">
        <f t="shared" si="19"/>
        <v>215</v>
      </c>
      <c r="X44" s="60">
        <f t="shared" si="19"/>
        <v>282</v>
      </c>
      <c r="Y44" s="60">
        <f t="shared" si="19"/>
        <v>211</v>
      </c>
      <c r="Z44" s="60">
        <f t="shared" si="19"/>
        <v>302</v>
      </c>
      <c r="AA44" s="60">
        <f t="shared" si="19"/>
        <v>262</v>
      </c>
      <c r="AB44" s="60">
        <f t="shared" si="19"/>
        <v>297</v>
      </c>
      <c r="AC44" s="60">
        <f t="shared" si="19"/>
        <v>42</v>
      </c>
      <c r="AD44" s="60">
        <f t="shared" si="19"/>
        <v>290</v>
      </c>
      <c r="AE44" s="60">
        <f t="shared" si="19"/>
        <v>130</v>
      </c>
      <c r="AF44" s="60">
        <f t="shared" si="19"/>
        <v>239</v>
      </c>
      <c r="AG44" s="60">
        <f t="shared" si="19"/>
        <v>207</v>
      </c>
      <c r="AH44" s="60">
        <f t="shared" ref="AH44:BC44" si="20">SUM(AH25:AH26)</f>
        <v>122</v>
      </c>
      <c r="AI44" s="60">
        <f t="shared" si="20"/>
        <v>221</v>
      </c>
      <c r="AJ44" s="60">
        <f t="shared" si="20"/>
        <v>207</v>
      </c>
      <c r="AK44" s="60">
        <f t="shared" si="20"/>
        <v>138</v>
      </c>
      <c r="AL44" s="60">
        <f t="shared" si="20"/>
        <v>11342</v>
      </c>
      <c r="AM44" s="60">
        <f t="shared" si="20"/>
        <v>1750</v>
      </c>
      <c r="AN44" s="60">
        <f t="shared" si="20"/>
        <v>930</v>
      </c>
      <c r="AO44" s="60">
        <f t="shared" si="20"/>
        <v>820</v>
      </c>
      <c r="AP44" s="60">
        <f t="shared" si="20"/>
        <v>805</v>
      </c>
      <c r="AQ44" s="60">
        <f t="shared" si="20"/>
        <v>738</v>
      </c>
      <c r="AR44" s="60">
        <f t="shared" si="20"/>
        <v>1063</v>
      </c>
      <c r="AS44" s="60">
        <f t="shared" si="20"/>
        <v>1010</v>
      </c>
      <c r="AT44" s="60">
        <f t="shared" si="20"/>
        <v>892</v>
      </c>
      <c r="AU44" s="60">
        <f t="shared" si="20"/>
        <v>153</v>
      </c>
      <c r="AV44" s="60">
        <f t="shared" si="20"/>
        <v>877</v>
      </c>
      <c r="AW44" s="60">
        <f t="shared" si="20"/>
        <v>435</v>
      </c>
      <c r="AX44" s="60">
        <f t="shared" si="20"/>
        <v>751</v>
      </c>
      <c r="AY44" s="60">
        <f t="shared" si="20"/>
        <v>660</v>
      </c>
      <c r="AZ44" s="60">
        <f t="shared" si="20"/>
        <v>337</v>
      </c>
      <c r="BA44" s="60">
        <f t="shared" si="20"/>
        <v>684</v>
      </c>
      <c r="BB44" s="60">
        <f t="shared" si="20"/>
        <v>663</v>
      </c>
      <c r="BC44" s="60">
        <f t="shared" si="20"/>
        <v>524</v>
      </c>
    </row>
    <row r="45" spans="1:55" s="28" customFormat="1" ht="15" customHeight="1" x14ac:dyDescent="0.3">
      <c r="A45" s="31" t="s">
        <v>95</v>
      </c>
      <c r="B45" s="60">
        <f t="shared" ref="B45:AG45" si="21">B27</f>
        <v>519</v>
      </c>
      <c r="C45" s="60">
        <f t="shared" si="21"/>
        <v>83</v>
      </c>
      <c r="D45" s="60">
        <f t="shared" si="21"/>
        <v>46</v>
      </c>
      <c r="E45" s="60">
        <f t="shared" si="21"/>
        <v>37</v>
      </c>
      <c r="F45" s="60">
        <f t="shared" si="21"/>
        <v>40</v>
      </c>
      <c r="G45" s="60">
        <f t="shared" si="21"/>
        <v>42</v>
      </c>
      <c r="H45" s="60">
        <f t="shared" si="21"/>
        <v>55</v>
      </c>
      <c r="I45" s="60">
        <f t="shared" si="21"/>
        <v>38</v>
      </c>
      <c r="J45" s="60">
        <f t="shared" si="21"/>
        <v>48</v>
      </c>
      <c r="K45" s="60">
        <f t="shared" si="21"/>
        <v>3</v>
      </c>
      <c r="L45" s="60">
        <f t="shared" si="21"/>
        <v>51</v>
      </c>
      <c r="M45" s="60">
        <f t="shared" si="21"/>
        <v>9</v>
      </c>
      <c r="N45" s="60">
        <f t="shared" si="21"/>
        <v>36</v>
      </c>
      <c r="O45" s="60">
        <f t="shared" si="21"/>
        <v>24</v>
      </c>
      <c r="P45" s="60">
        <f t="shared" si="21"/>
        <v>9</v>
      </c>
      <c r="Q45" s="60">
        <f t="shared" si="21"/>
        <v>25</v>
      </c>
      <c r="R45" s="60">
        <f t="shared" si="21"/>
        <v>33</v>
      </c>
      <c r="S45" s="60">
        <f t="shared" si="21"/>
        <v>23</v>
      </c>
      <c r="T45" s="60">
        <f t="shared" si="21"/>
        <v>89</v>
      </c>
      <c r="U45" s="60">
        <f t="shared" si="21"/>
        <v>18</v>
      </c>
      <c r="V45" s="60">
        <f t="shared" si="21"/>
        <v>11</v>
      </c>
      <c r="W45" s="60">
        <f t="shared" si="21"/>
        <v>7</v>
      </c>
      <c r="X45" s="60">
        <f t="shared" si="21"/>
        <v>8</v>
      </c>
      <c r="Y45" s="60">
        <f t="shared" si="21"/>
        <v>7</v>
      </c>
      <c r="Z45" s="60">
        <f t="shared" si="21"/>
        <v>9</v>
      </c>
      <c r="AA45" s="60">
        <f t="shared" si="21"/>
        <v>3</v>
      </c>
      <c r="AB45" s="60">
        <f t="shared" si="21"/>
        <v>9</v>
      </c>
      <c r="AC45" s="60">
        <f t="shared" si="21"/>
        <v>0</v>
      </c>
      <c r="AD45" s="60">
        <f t="shared" si="21"/>
        <v>8</v>
      </c>
      <c r="AE45" s="60">
        <f t="shared" si="21"/>
        <v>1</v>
      </c>
      <c r="AF45" s="60">
        <f t="shared" si="21"/>
        <v>4</v>
      </c>
      <c r="AG45" s="60">
        <f t="shared" si="21"/>
        <v>1</v>
      </c>
      <c r="AH45" s="60">
        <f t="shared" ref="AH45:BC45" si="22">AH27</f>
        <v>3</v>
      </c>
      <c r="AI45" s="60">
        <f t="shared" si="22"/>
        <v>4</v>
      </c>
      <c r="AJ45" s="60">
        <f t="shared" si="22"/>
        <v>6</v>
      </c>
      <c r="AK45" s="60">
        <f t="shared" si="22"/>
        <v>8</v>
      </c>
      <c r="AL45" s="60">
        <f t="shared" si="22"/>
        <v>430</v>
      </c>
      <c r="AM45" s="60">
        <f t="shared" si="22"/>
        <v>65</v>
      </c>
      <c r="AN45" s="60">
        <f t="shared" si="22"/>
        <v>35</v>
      </c>
      <c r="AO45" s="60">
        <f t="shared" si="22"/>
        <v>30</v>
      </c>
      <c r="AP45" s="60">
        <f t="shared" si="22"/>
        <v>32</v>
      </c>
      <c r="AQ45" s="60">
        <f t="shared" si="22"/>
        <v>35</v>
      </c>
      <c r="AR45" s="60">
        <f t="shared" si="22"/>
        <v>46</v>
      </c>
      <c r="AS45" s="60">
        <f t="shared" si="22"/>
        <v>35</v>
      </c>
      <c r="AT45" s="60">
        <f t="shared" si="22"/>
        <v>39</v>
      </c>
      <c r="AU45" s="60">
        <f t="shared" si="22"/>
        <v>3</v>
      </c>
      <c r="AV45" s="60">
        <f t="shared" si="22"/>
        <v>43</v>
      </c>
      <c r="AW45" s="60">
        <f t="shared" si="22"/>
        <v>8</v>
      </c>
      <c r="AX45" s="60">
        <f t="shared" si="22"/>
        <v>32</v>
      </c>
      <c r="AY45" s="60">
        <f t="shared" si="22"/>
        <v>23</v>
      </c>
      <c r="AZ45" s="60">
        <f t="shared" si="22"/>
        <v>6</v>
      </c>
      <c r="BA45" s="60">
        <f t="shared" si="22"/>
        <v>21</v>
      </c>
      <c r="BB45" s="60">
        <f t="shared" si="22"/>
        <v>27</v>
      </c>
      <c r="BC45" s="60">
        <f t="shared" si="22"/>
        <v>15</v>
      </c>
    </row>
    <row r="46" spans="1:55" s="28" customFormat="1" ht="15" customHeight="1" x14ac:dyDescent="0.3"/>
    <row r="47" spans="1:55" s="23" customFormat="1" x14ac:dyDescent="0.3">
      <c r="A47" s="162" t="s">
        <v>136</v>
      </c>
      <c r="B47" s="162"/>
      <c r="C47" s="162"/>
      <c r="D47" s="162"/>
      <c r="E47" s="162"/>
      <c r="F47" s="162"/>
      <c r="G47" s="162"/>
      <c r="H47" s="162"/>
      <c r="I47" s="162"/>
    </row>
    <row r="48" spans="1:55" s="15" customFormat="1" x14ac:dyDescent="0.25">
      <c r="A48" s="16" t="s">
        <v>108</v>
      </c>
      <c r="M48" s="24"/>
    </row>
    <row r="49" spans="1:55" s="28" customFormat="1" ht="15" customHeight="1" x14ac:dyDescent="0.3">
      <c r="A49" s="168" t="s">
        <v>122</v>
      </c>
      <c r="B49" s="171" t="str">
        <f>B3</f>
        <v>2021. 6</v>
      </c>
      <c r="C49" s="171" t="s">
        <v>97</v>
      </c>
      <c r="D49" s="171" t="s">
        <v>97</v>
      </c>
      <c r="E49" s="171" t="s">
        <v>97</v>
      </c>
      <c r="F49" s="171" t="s">
        <v>97</v>
      </c>
      <c r="G49" s="171" t="s">
        <v>97</v>
      </c>
      <c r="H49" s="171" t="s">
        <v>97</v>
      </c>
      <c r="I49" s="171" t="s">
        <v>97</v>
      </c>
      <c r="J49" s="171" t="s">
        <v>97</v>
      </c>
      <c r="K49" s="171" t="s">
        <v>97</v>
      </c>
      <c r="L49" s="171" t="s">
        <v>97</v>
      </c>
      <c r="M49" s="171" t="s">
        <v>97</v>
      </c>
      <c r="N49" s="171" t="s">
        <v>97</v>
      </c>
      <c r="O49" s="171" t="s">
        <v>97</v>
      </c>
      <c r="P49" s="171" t="s">
        <v>97</v>
      </c>
      <c r="Q49" s="171" t="s">
        <v>97</v>
      </c>
      <c r="R49" s="171" t="s">
        <v>97</v>
      </c>
      <c r="S49" s="171" t="s">
        <v>97</v>
      </c>
      <c r="T49" s="171" t="s">
        <v>97</v>
      </c>
      <c r="U49" s="171" t="s">
        <v>97</v>
      </c>
      <c r="V49" s="171" t="s">
        <v>97</v>
      </c>
      <c r="W49" s="171" t="s">
        <v>97</v>
      </c>
      <c r="X49" s="171" t="s">
        <v>97</v>
      </c>
      <c r="Y49" s="171" t="s">
        <v>97</v>
      </c>
      <c r="Z49" s="171" t="s">
        <v>97</v>
      </c>
      <c r="AA49" s="171" t="s">
        <v>97</v>
      </c>
      <c r="AB49" s="171" t="s">
        <v>97</v>
      </c>
      <c r="AC49" s="171" t="s">
        <v>97</v>
      </c>
      <c r="AD49" s="171" t="s">
        <v>97</v>
      </c>
      <c r="AE49" s="171" t="s">
        <v>97</v>
      </c>
      <c r="AF49" s="171" t="s">
        <v>97</v>
      </c>
      <c r="AG49" s="171" t="s">
        <v>97</v>
      </c>
      <c r="AH49" s="171" t="s">
        <v>97</v>
      </c>
      <c r="AI49" s="171" t="s">
        <v>97</v>
      </c>
      <c r="AJ49" s="171" t="s">
        <v>97</v>
      </c>
      <c r="AK49" s="171" t="s">
        <v>97</v>
      </c>
      <c r="AL49" s="171" t="s">
        <v>97</v>
      </c>
      <c r="AM49" s="171" t="s">
        <v>97</v>
      </c>
      <c r="AN49" s="171" t="s">
        <v>97</v>
      </c>
      <c r="AO49" s="171" t="s">
        <v>97</v>
      </c>
      <c r="AP49" s="171" t="s">
        <v>97</v>
      </c>
      <c r="AQ49" s="171" t="s">
        <v>97</v>
      </c>
      <c r="AR49" s="171" t="s">
        <v>97</v>
      </c>
      <c r="AS49" s="171" t="s">
        <v>97</v>
      </c>
      <c r="AT49" s="171" t="s">
        <v>97</v>
      </c>
      <c r="AU49" s="171" t="s">
        <v>97</v>
      </c>
      <c r="AV49" s="171" t="s">
        <v>97</v>
      </c>
      <c r="AW49" s="171" t="s">
        <v>97</v>
      </c>
      <c r="AX49" s="171" t="s">
        <v>97</v>
      </c>
      <c r="AY49" s="171" t="s">
        <v>97</v>
      </c>
      <c r="AZ49" s="171" t="s">
        <v>97</v>
      </c>
      <c r="BA49" s="171" t="s">
        <v>97</v>
      </c>
      <c r="BB49" s="171" t="s">
        <v>97</v>
      </c>
      <c r="BC49" s="171" t="s">
        <v>97</v>
      </c>
    </row>
    <row r="50" spans="1:55" s="28" customFormat="1" ht="15" customHeight="1" x14ac:dyDescent="0.3">
      <c r="A50" s="169" t="s">
        <v>52</v>
      </c>
      <c r="B50" s="169" t="s">
        <v>53</v>
      </c>
      <c r="C50" s="169" t="s">
        <v>53</v>
      </c>
      <c r="D50" s="169" t="s">
        <v>53</v>
      </c>
      <c r="E50" s="169" t="s">
        <v>53</v>
      </c>
      <c r="F50" s="169" t="s">
        <v>53</v>
      </c>
      <c r="G50" s="169" t="s">
        <v>53</v>
      </c>
      <c r="H50" s="169" t="s">
        <v>53</v>
      </c>
      <c r="I50" s="169" t="s">
        <v>53</v>
      </c>
      <c r="J50" s="169" t="s">
        <v>53</v>
      </c>
      <c r="K50" s="169" t="s">
        <v>53</v>
      </c>
      <c r="L50" s="169" t="s">
        <v>53</v>
      </c>
      <c r="M50" s="169" t="s">
        <v>53</v>
      </c>
      <c r="N50" s="169" t="s">
        <v>53</v>
      </c>
      <c r="O50" s="169" t="s">
        <v>53</v>
      </c>
      <c r="P50" s="169" t="s">
        <v>53</v>
      </c>
      <c r="Q50" s="169" t="s">
        <v>53</v>
      </c>
      <c r="R50" s="169" t="s">
        <v>53</v>
      </c>
      <c r="S50" s="169" t="s">
        <v>53</v>
      </c>
      <c r="T50" s="169" t="s">
        <v>54</v>
      </c>
      <c r="U50" s="169" t="s">
        <v>54</v>
      </c>
      <c r="V50" s="169" t="s">
        <v>54</v>
      </c>
      <c r="W50" s="169" t="s">
        <v>54</v>
      </c>
      <c r="X50" s="169" t="s">
        <v>54</v>
      </c>
      <c r="Y50" s="169" t="s">
        <v>54</v>
      </c>
      <c r="Z50" s="169" t="s">
        <v>54</v>
      </c>
      <c r="AA50" s="169" t="s">
        <v>54</v>
      </c>
      <c r="AB50" s="169" t="s">
        <v>54</v>
      </c>
      <c r="AC50" s="169" t="s">
        <v>54</v>
      </c>
      <c r="AD50" s="169" t="s">
        <v>54</v>
      </c>
      <c r="AE50" s="169" t="s">
        <v>54</v>
      </c>
      <c r="AF50" s="169" t="s">
        <v>54</v>
      </c>
      <c r="AG50" s="169" t="s">
        <v>54</v>
      </c>
      <c r="AH50" s="169" t="s">
        <v>54</v>
      </c>
      <c r="AI50" s="169" t="s">
        <v>54</v>
      </c>
      <c r="AJ50" s="169" t="s">
        <v>54</v>
      </c>
      <c r="AK50" s="169" t="s">
        <v>54</v>
      </c>
      <c r="AL50" s="169" t="s">
        <v>55</v>
      </c>
      <c r="AM50" s="169" t="s">
        <v>55</v>
      </c>
      <c r="AN50" s="169" t="s">
        <v>55</v>
      </c>
      <c r="AO50" s="169" t="s">
        <v>55</v>
      </c>
      <c r="AP50" s="169" t="s">
        <v>55</v>
      </c>
      <c r="AQ50" s="169" t="s">
        <v>55</v>
      </c>
      <c r="AR50" s="169" t="s">
        <v>55</v>
      </c>
      <c r="AS50" s="169" t="s">
        <v>55</v>
      </c>
      <c r="AT50" s="169" t="s">
        <v>55</v>
      </c>
      <c r="AU50" s="169" t="s">
        <v>55</v>
      </c>
      <c r="AV50" s="169" t="s">
        <v>55</v>
      </c>
      <c r="AW50" s="169" t="s">
        <v>55</v>
      </c>
      <c r="AX50" s="169" t="s">
        <v>55</v>
      </c>
      <c r="AY50" s="169" t="s">
        <v>55</v>
      </c>
      <c r="AZ50" s="169" t="s">
        <v>55</v>
      </c>
      <c r="BA50" s="169" t="s">
        <v>55</v>
      </c>
      <c r="BB50" s="169" t="s">
        <v>55</v>
      </c>
      <c r="BC50" s="169" t="s">
        <v>55</v>
      </c>
    </row>
    <row r="51" spans="1:55" s="28" customFormat="1" ht="15" customHeight="1" x14ac:dyDescent="0.3">
      <c r="A51" s="169" t="s">
        <v>52</v>
      </c>
      <c r="B51" s="29" t="s">
        <v>57</v>
      </c>
      <c r="C51" s="29" t="s">
        <v>58</v>
      </c>
      <c r="D51" s="29" t="s">
        <v>119</v>
      </c>
      <c r="E51" s="29" t="s">
        <v>120</v>
      </c>
      <c r="F51" s="29" t="s">
        <v>61</v>
      </c>
      <c r="G51" s="29" t="s">
        <v>62</v>
      </c>
      <c r="H51" s="29" t="s">
        <v>63</v>
      </c>
      <c r="I51" s="29" t="s">
        <v>64</v>
      </c>
      <c r="J51" s="29" t="s">
        <v>65</v>
      </c>
      <c r="K51" s="29" t="s">
        <v>66</v>
      </c>
      <c r="L51" s="29" t="s">
        <v>67</v>
      </c>
      <c r="M51" s="29" t="s">
        <v>68</v>
      </c>
      <c r="N51" s="29" t="s">
        <v>69</v>
      </c>
      <c r="O51" s="29" t="s">
        <v>70</v>
      </c>
      <c r="P51" s="29" t="s">
        <v>71</v>
      </c>
      <c r="Q51" s="29" t="s">
        <v>72</v>
      </c>
      <c r="R51" s="29" t="s">
        <v>73</v>
      </c>
      <c r="S51" s="29" t="s">
        <v>74</v>
      </c>
      <c r="T51" s="29" t="s">
        <v>57</v>
      </c>
      <c r="U51" s="29" t="s">
        <v>58</v>
      </c>
      <c r="V51" s="29" t="s">
        <v>59</v>
      </c>
      <c r="W51" s="29" t="s">
        <v>60</v>
      </c>
      <c r="X51" s="29" t="s">
        <v>61</v>
      </c>
      <c r="Y51" s="29" t="s">
        <v>62</v>
      </c>
      <c r="Z51" s="29" t="s">
        <v>63</v>
      </c>
      <c r="AA51" s="29" t="s">
        <v>64</v>
      </c>
      <c r="AB51" s="29" t="s">
        <v>65</v>
      </c>
      <c r="AC51" s="29" t="s">
        <v>66</v>
      </c>
      <c r="AD51" s="29" t="s">
        <v>67</v>
      </c>
      <c r="AE51" s="29" t="s">
        <v>68</v>
      </c>
      <c r="AF51" s="29" t="s">
        <v>69</v>
      </c>
      <c r="AG51" s="29" t="s">
        <v>70</v>
      </c>
      <c r="AH51" s="29" t="s">
        <v>71</v>
      </c>
      <c r="AI51" s="29" t="s">
        <v>72</v>
      </c>
      <c r="AJ51" s="29" t="s">
        <v>73</v>
      </c>
      <c r="AK51" s="29" t="s">
        <v>74</v>
      </c>
      <c r="AL51" s="29" t="s">
        <v>57</v>
      </c>
      <c r="AM51" s="29" t="s">
        <v>58</v>
      </c>
      <c r="AN51" s="29" t="s">
        <v>59</v>
      </c>
      <c r="AO51" s="29" t="s">
        <v>60</v>
      </c>
      <c r="AP51" s="29" t="s">
        <v>61</v>
      </c>
      <c r="AQ51" s="29" t="s">
        <v>62</v>
      </c>
      <c r="AR51" s="29" t="s">
        <v>63</v>
      </c>
      <c r="AS51" s="29" t="s">
        <v>64</v>
      </c>
      <c r="AT51" s="29" t="s">
        <v>65</v>
      </c>
      <c r="AU51" s="29" t="s">
        <v>66</v>
      </c>
      <c r="AV51" s="29" t="s">
        <v>67</v>
      </c>
      <c r="AW51" s="29" t="s">
        <v>68</v>
      </c>
      <c r="AX51" s="29" t="s">
        <v>69</v>
      </c>
      <c r="AY51" s="29" t="s">
        <v>70</v>
      </c>
      <c r="AZ51" s="29" t="s">
        <v>71</v>
      </c>
      <c r="BA51" s="29" t="s">
        <v>72</v>
      </c>
      <c r="BB51" s="29" t="s">
        <v>73</v>
      </c>
      <c r="BC51" s="29" t="s">
        <v>74</v>
      </c>
    </row>
    <row r="52" spans="1:55" s="28" customFormat="1" ht="15" customHeight="1" x14ac:dyDescent="0.3">
      <c r="A52" s="30" t="s">
        <v>31</v>
      </c>
      <c r="B52" s="32">
        <f>SUM(B53:B63)</f>
        <v>100</v>
      </c>
      <c r="C52" s="32">
        <f t="shared" ref="C52:BC52" si="23">SUM(C53:C63)</f>
        <v>99.999999999999986</v>
      </c>
      <c r="D52" s="32">
        <f t="shared" si="23"/>
        <v>100.00000000000001</v>
      </c>
      <c r="E52" s="32">
        <f t="shared" si="23"/>
        <v>100</v>
      </c>
      <c r="F52" s="32">
        <f t="shared" si="23"/>
        <v>100</v>
      </c>
      <c r="G52" s="32">
        <f t="shared" si="23"/>
        <v>99.999999999999986</v>
      </c>
      <c r="H52" s="32">
        <f t="shared" si="23"/>
        <v>100</v>
      </c>
      <c r="I52" s="32">
        <f t="shared" si="23"/>
        <v>99.999999999999986</v>
      </c>
      <c r="J52" s="32">
        <f t="shared" si="23"/>
        <v>99.999999999999986</v>
      </c>
      <c r="K52" s="32">
        <f t="shared" si="23"/>
        <v>100</v>
      </c>
      <c r="L52" s="32">
        <f t="shared" si="23"/>
        <v>100</v>
      </c>
      <c r="M52" s="32">
        <f t="shared" si="23"/>
        <v>100</v>
      </c>
      <c r="N52" s="32">
        <f t="shared" si="23"/>
        <v>100.00000000000001</v>
      </c>
      <c r="O52" s="32">
        <f t="shared" si="23"/>
        <v>100.00000000000001</v>
      </c>
      <c r="P52" s="32">
        <f t="shared" si="23"/>
        <v>100</v>
      </c>
      <c r="Q52" s="32">
        <f t="shared" si="23"/>
        <v>100.00000000000001</v>
      </c>
      <c r="R52" s="32">
        <f t="shared" si="23"/>
        <v>100</v>
      </c>
      <c r="S52" s="32">
        <f t="shared" si="23"/>
        <v>99.999999999999986</v>
      </c>
      <c r="T52" s="32">
        <f t="shared" si="23"/>
        <v>100</v>
      </c>
      <c r="U52" s="32">
        <f t="shared" si="23"/>
        <v>100.00000000000001</v>
      </c>
      <c r="V52" s="32">
        <f t="shared" si="23"/>
        <v>99.999999999999986</v>
      </c>
      <c r="W52" s="32">
        <f t="shared" si="23"/>
        <v>99.999999999999986</v>
      </c>
      <c r="X52" s="32">
        <f t="shared" si="23"/>
        <v>100</v>
      </c>
      <c r="Y52" s="32">
        <f t="shared" si="23"/>
        <v>99.999999999999986</v>
      </c>
      <c r="Z52" s="32">
        <f t="shared" si="23"/>
        <v>99.999999999999986</v>
      </c>
      <c r="AA52" s="32">
        <f t="shared" si="23"/>
        <v>100</v>
      </c>
      <c r="AB52" s="32">
        <f t="shared" si="23"/>
        <v>100</v>
      </c>
      <c r="AC52" s="32">
        <f t="shared" si="23"/>
        <v>100</v>
      </c>
      <c r="AD52" s="32">
        <f t="shared" si="23"/>
        <v>100.00000000000001</v>
      </c>
      <c r="AE52" s="32">
        <f t="shared" si="23"/>
        <v>100</v>
      </c>
      <c r="AF52" s="32">
        <f t="shared" si="23"/>
        <v>99.999999999999986</v>
      </c>
      <c r="AG52" s="32">
        <f t="shared" si="23"/>
        <v>100.00000000000001</v>
      </c>
      <c r="AH52" s="32">
        <f t="shared" si="23"/>
        <v>99.999999999999986</v>
      </c>
      <c r="AI52" s="32">
        <f t="shared" si="23"/>
        <v>100</v>
      </c>
      <c r="AJ52" s="32">
        <f t="shared" si="23"/>
        <v>100</v>
      </c>
      <c r="AK52" s="32">
        <f t="shared" si="23"/>
        <v>99.999999999999972</v>
      </c>
      <c r="AL52" s="32">
        <f t="shared" si="23"/>
        <v>100.00000000000001</v>
      </c>
      <c r="AM52" s="32">
        <f t="shared" si="23"/>
        <v>99.999999999999972</v>
      </c>
      <c r="AN52" s="32">
        <f t="shared" si="23"/>
        <v>99.999999999999986</v>
      </c>
      <c r="AO52" s="32">
        <f t="shared" si="23"/>
        <v>100</v>
      </c>
      <c r="AP52" s="32">
        <f t="shared" si="23"/>
        <v>99.999999999999986</v>
      </c>
      <c r="AQ52" s="32">
        <f t="shared" si="23"/>
        <v>100.00000000000001</v>
      </c>
      <c r="AR52" s="32">
        <f t="shared" si="23"/>
        <v>100</v>
      </c>
      <c r="AS52" s="32">
        <f t="shared" si="23"/>
        <v>100</v>
      </c>
      <c r="AT52" s="32">
        <f t="shared" si="23"/>
        <v>100</v>
      </c>
      <c r="AU52" s="32">
        <f t="shared" si="23"/>
        <v>99.999999999999972</v>
      </c>
      <c r="AV52" s="32">
        <f t="shared" si="23"/>
        <v>100.00000000000001</v>
      </c>
      <c r="AW52" s="32">
        <f t="shared" si="23"/>
        <v>99.999999999999986</v>
      </c>
      <c r="AX52" s="32">
        <f t="shared" si="23"/>
        <v>100</v>
      </c>
      <c r="AY52" s="32">
        <f t="shared" si="23"/>
        <v>100.00000000000001</v>
      </c>
      <c r="AZ52" s="32">
        <f t="shared" si="23"/>
        <v>99.999999999999986</v>
      </c>
      <c r="BA52" s="32">
        <f t="shared" si="23"/>
        <v>99.999999999999986</v>
      </c>
      <c r="BB52" s="32">
        <f t="shared" si="23"/>
        <v>100</v>
      </c>
      <c r="BC52" s="32">
        <f t="shared" si="23"/>
        <v>100</v>
      </c>
    </row>
    <row r="53" spans="1:55" s="28" customFormat="1" ht="15" customHeight="1" x14ac:dyDescent="0.3">
      <c r="A53" s="30" t="s">
        <v>109</v>
      </c>
      <c r="B53" s="32">
        <f t="shared" ref="B53:BC57" si="24">B35/B$34*100</f>
        <v>7.9121091905166709</v>
      </c>
      <c r="C53" s="32">
        <f t="shared" si="24"/>
        <v>9.1864219630937054</v>
      </c>
      <c r="D53" s="32">
        <f t="shared" si="24"/>
        <v>7.6485957656211552</v>
      </c>
      <c r="E53" s="32">
        <f t="shared" si="24"/>
        <v>10.167241241879559</v>
      </c>
      <c r="F53" s="32">
        <f t="shared" si="24"/>
        <v>5.3676186800463137</v>
      </c>
      <c r="G53" s="32">
        <f t="shared" si="24"/>
        <v>5.9175901326356408</v>
      </c>
      <c r="H53" s="32">
        <f t="shared" si="24"/>
        <v>10.013735406130985</v>
      </c>
      <c r="I53" s="32">
        <f t="shared" si="24"/>
        <v>8.5632347095235382</v>
      </c>
      <c r="J53" s="32">
        <f t="shared" si="24"/>
        <v>6.0873335935128576</v>
      </c>
      <c r="K53" s="32">
        <f t="shared" si="24"/>
        <v>8.951074870274276</v>
      </c>
      <c r="L53" s="32">
        <f t="shared" si="24"/>
        <v>9.0042817563596689</v>
      </c>
      <c r="M53" s="32">
        <f t="shared" si="24"/>
        <v>4.7848300255452942</v>
      </c>
      <c r="N53" s="32">
        <f t="shared" si="24"/>
        <v>4.3442457388791347</v>
      </c>
      <c r="O53" s="32">
        <f t="shared" si="24"/>
        <v>4.3321017340136452</v>
      </c>
      <c r="P53" s="32">
        <f t="shared" si="24"/>
        <v>3.957705905460259</v>
      </c>
      <c r="Q53" s="32">
        <f t="shared" si="24"/>
        <v>7.6126307320997579</v>
      </c>
      <c r="R53" s="32">
        <f t="shared" si="24"/>
        <v>4.4875109892951333</v>
      </c>
      <c r="S53" s="32">
        <f t="shared" si="24"/>
        <v>4.7796078684920875</v>
      </c>
      <c r="T53" s="32">
        <f t="shared" si="24"/>
        <v>7.9245882823697711</v>
      </c>
      <c r="U53" s="32">
        <f t="shared" si="24"/>
        <v>9.2037616435012222</v>
      </c>
      <c r="V53" s="32">
        <f t="shared" si="24"/>
        <v>7.7723679953160874</v>
      </c>
      <c r="W53" s="32">
        <f t="shared" si="24"/>
        <v>10.105234558077928</v>
      </c>
      <c r="X53" s="32">
        <f t="shared" si="24"/>
        <v>5.5560914440050162</v>
      </c>
      <c r="Y53" s="32">
        <f t="shared" si="24"/>
        <v>5.8962874489897485</v>
      </c>
      <c r="Z53" s="32">
        <f t="shared" si="24"/>
        <v>9.9011566771819126</v>
      </c>
      <c r="AA53" s="32">
        <f t="shared" si="24"/>
        <v>8.3849545479288015</v>
      </c>
      <c r="AB53" s="32">
        <f t="shared" si="24"/>
        <v>6.2021014668654857</v>
      </c>
      <c r="AC53" s="32">
        <f t="shared" si="24"/>
        <v>9.0262276785714288</v>
      </c>
      <c r="AD53" s="32">
        <f t="shared" si="24"/>
        <v>8.6103997202071376</v>
      </c>
      <c r="AE53" s="32">
        <f t="shared" si="24"/>
        <v>4.8242537604239732</v>
      </c>
      <c r="AF53" s="32">
        <f t="shared" si="24"/>
        <v>4.6550915063350535</v>
      </c>
      <c r="AG53" s="32">
        <f t="shared" si="24"/>
        <v>4.43213296398892</v>
      </c>
      <c r="AH53" s="32">
        <f t="shared" si="24"/>
        <v>3.9329464861379755</v>
      </c>
      <c r="AI53" s="32">
        <f t="shared" si="24"/>
        <v>7.9399054965469897</v>
      </c>
      <c r="AJ53" s="32">
        <f t="shared" si="24"/>
        <v>4.6242774566473983</v>
      </c>
      <c r="AK53" s="32">
        <f t="shared" si="24"/>
        <v>4.7342592295602524</v>
      </c>
      <c r="AL53" s="32">
        <f t="shared" si="24"/>
        <v>7.8990656697128427</v>
      </c>
      <c r="AM53" s="32">
        <f t="shared" si="24"/>
        <v>9.1683095657149263</v>
      </c>
      <c r="AN53" s="32">
        <f t="shared" si="24"/>
        <v>7.5213282531031922</v>
      </c>
      <c r="AO53" s="32">
        <f t="shared" si="24"/>
        <v>10.23266528449666</v>
      </c>
      <c r="AP53" s="32">
        <f t="shared" si="24"/>
        <v>5.1790367725123057</v>
      </c>
      <c r="AQ53" s="32">
        <f t="shared" si="24"/>
        <v>5.9395381270765828</v>
      </c>
      <c r="AR53" s="32">
        <f t="shared" si="24"/>
        <v>10.135464379690088</v>
      </c>
      <c r="AS53" s="32">
        <f t="shared" si="24"/>
        <v>8.7576423102035985</v>
      </c>
      <c r="AT53" s="32">
        <f t="shared" si="24"/>
        <v>5.972480088841075</v>
      </c>
      <c r="AU53" s="32">
        <f t="shared" si="24"/>
        <v>8.8764771048744464</v>
      </c>
      <c r="AV53" s="32">
        <f t="shared" si="24"/>
        <v>9.4512078036790967</v>
      </c>
      <c r="AW53" s="32">
        <f t="shared" si="24"/>
        <v>4.7447280799112095</v>
      </c>
      <c r="AX53" s="32">
        <f t="shared" si="24"/>
        <v>4.037535498209655</v>
      </c>
      <c r="AY53" s="32">
        <f t="shared" si="24"/>
        <v>4.2344395935556154</v>
      </c>
      <c r="AZ53" s="32">
        <f t="shared" si="24"/>
        <v>3.9832424524537835</v>
      </c>
      <c r="BA53" s="32">
        <f t="shared" si="24"/>
        <v>7.2879522416763489</v>
      </c>
      <c r="BB53" s="32">
        <f t="shared" si="24"/>
        <v>4.3489576555708824</v>
      </c>
      <c r="BC53" s="32">
        <f t="shared" si="24"/>
        <v>4.8256761159986965</v>
      </c>
    </row>
    <row r="54" spans="1:55" s="28" customFormat="1" ht="15" customHeight="1" x14ac:dyDescent="0.3">
      <c r="A54" s="30" t="s">
        <v>110</v>
      </c>
      <c r="B54" s="32">
        <f t="shared" si="24"/>
        <v>9.5045338622839335</v>
      </c>
      <c r="C54" s="32">
        <f t="shared" si="24"/>
        <v>10.317671554350321</v>
      </c>
      <c r="D54" s="32">
        <f t="shared" si="24"/>
        <v>10.079399485250756</v>
      </c>
      <c r="E54" s="32">
        <f t="shared" si="24"/>
        <v>10.469640508548881</v>
      </c>
      <c r="F54" s="32">
        <f t="shared" si="24"/>
        <v>7.7441142416055584</v>
      </c>
      <c r="G54" s="32">
        <f t="shared" si="24"/>
        <v>8.2177527703979063</v>
      </c>
      <c r="H54" s="32">
        <f t="shared" si="24"/>
        <v>10.899044764937255</v>
      </c>
      <c r="I54" s="32">
        <f t="shared" si="24"/>
        <v>9.7302515758986878</v>
      </c>
      <c r="J54" s="32">
        <f t="shared" si="24"/>
        <v>8.317939378170939</v>
      </c>
      <c r="K54" s="32">
        <f t="shared" si="24"/>
        <v>14.524647887323944</v>
      </c>
      <c r="L54" s="32">
        <f t="shared" si="24"/>
        <v>9.4228624200918727</v>
      </c>
      <c r="M54" s="32">
        <f t="shared" si="24"/>
        <v>8.3729612890548246</v>
      </c>
      <c r="N54" s="32">
        <f t="shared" si="24"/>
        <v>7.0353164183278691</v>
      </c>
      <c r="O54" s="32">
        <f t="shared" si="24"/>
        <v>6.6134928547690262</v>
      </c>
      <c r="P54" s="32">
        <f t="shared" si="24"/>
        <v>6.5601676050805287</v>
      </c>
      <c r="Q54" s="32">
        <f t="shared" si="24"/>
        <v>9.5967417538213997</v>
      </c>
      <c r="R54" s="32">
        <f t="shared" si="24"/>
        <v>7.249056213476754</v>
      </c>
      <c r="S54" s="32">
        <f t="shared" si="24"/>
        <v>6.9520099568429057</v>
      </c>
      <c r="T54" s="32">
        <f t="shared" si="24"/>
        <v>9.6519494729293527</v>
      </c>
      <c r="U54" s="32">
        <f t="shared" si="24"/>
        <v>10.449009725616746</v>
      </c>
      <c r="V54" s="32">
        <f t="shared" si="24"/>
        <v>10.343127436328059</v>
      </c>
      <c r="W54" s="32">
        <f t="shared" si="24"/>
        <v>10.515693000373586</v>
      </c>
      <c r="X54" s="32">
        <f t="shared" si="24"/>
        <v>7.9868814507572106</v>
      </c>
      <c r="Y54" s="32">
        <f t="shared" si="24"/>
        <v>8.3985269234597393</v>
      </c>
      <c r="Z54" s="32">
        <f t="shared" si="24"/>
        <v>10.783235691753042</v>
      </c>
      <c r="AA54" s="32">
        <f t="shared" si="24"/>
        <v>9.9069185128735509</v>
      </c>
      <c r="AB54" s="32">
        <f t="shared" si="24"/>
        <v>8.5775219336269366</v>
      </c>
      <c r="AC54" s="32">
        <f t="shared" si="24"/>
        <v>15.33203125</v>
      </c>
      <c r="AD54" s="32">
        <f t="shared" si="24"/>
        <v>9.3121382718277932</v>
      </c>
      <c r="AE54" s="32">
        <f t="shared" si="24"/>
        <v>8.6587171693554676</v>
      </c>
      <c r="AF54" s="32">
        <f t="shared" si="24"/>
        <v>7.489441576724543</v>
      </c>
      <c r="AG54" s="32">
        <f t="shared" si="24"/>
        <v>6.8698060941828256</v>
      </c>
      <c r="AH54" s="32">
        <f t="shared" si="24"/>
        <v>6.8020631850419084</v>
      </c>
      <c r="AI54" s="32">
        <f t="shared" si="24"/>
        <v>9.8824764751019742</v>
      </c>
      <c r="AJ54" s="32">
        <f t="shared" si="24"/>
        <v>7.4630700064226074</v>
      </c>
      <c r="AK54" s="32">
        <f t="shared" si="24"/>
        <v>7.1719536838053699</v>
      </c>
      <c r="AL54" s="32">
        <f t="shared" si="24"/>
        <v>9.3504506479845695</v>
      </c>
      <c r="AM54" s="32">
        <f t="shared" si="24"/>
        <v>10.180480493553825</v>
      </c>
      <c r="AN54" s="32">
        <f t="shared" si="24"/>
        <v>9.8082239525986008</v>
      </c>
      <c r="AO54" s="32">
        <f t="shared" si="24"/>
        <v>10.421049937290434</v>
      </c>
      <c r="AP54" s="32">
        <f t="shared" si="24"/>
        <v>7.501206447254126</v>
      </c>
      <c r="AQ54" s="32">
        <f t="shared" si="24"/>
        <v>8.0315025226629473</v>
      </c>
      <c r="AR54" s="32">
        <f t="shared" si="24"/>
        <v>11.024266640678297</v>
      </c>
      <c r="AS54" s="32">
        <f t="shared" si="24"/>
        <v>9.5376031340891547</v>
      </c>
      <c r="AT54" s="32">
        <f t="shared" si="24"/>
        <v>8.05816314136489</v>
      </c>
      <c r="AU54" s="32">
        <f t="shared" si="24"/>
        <v>13.723227474150665</v>
      </c>
      <c r="AV54" s="32">
        <f t="shared" si="24"/>
        <v>9.5484977661712556</v>
      </c>
      <c r="AW54" s="32">
        <f t="shared" si="24"/>
        <v>8.0822895195814173</v>
      </c>
      <c r="AX54" s="32">
        <f t="shared" si="24"/>
        <v>6.5872329917273733</v>
      </c>
      <c r="AY54" s="32">
        <f t="shared" si="24"/>
        <v>6.3632500096588496</v>
      </c>
      <c r="AZ54" s="32">
        <f t="shared" si="24"/>
        <v>6.3106796116504853</v>
      </c>
      <c r="BA54" s="32">
        <f t="shared" si="24"/>
        <v>9.3132737689811282</v>
      </c>
      <c r="BB54" s="32">
        <f t="shared" si="24"/>
        <v>7.0322463108034245</v>
      </c>
      <c r="BC54" s="32">
        <f t="shared" si="24"/>
        <v>6.7285760834147927</v>
      </c>
    </row>
    <row r="55" spans="1:55" s="28" customFormat="1" ht="15" customHeight="1" x14ac:dyDescent="0.3">
      <c r="A55" s="30" t="s">
        <v>100</v>
      </c>
      <c r="B55" s="32">
        <f t="shared" si="24"/>
        <v>11.357608387645225</v>
      </c>
      <c r="C55" s="32">
        <f t="shared" si="24"/>
        <v>14.557195936748576</v>
      </c>
      <c r="D55" s="32">
        <f t="shared" si="24"/>
        <v>13.600237456404487</v>
      </c>
      <c r="E55" s="32">
        <f t="shared" si="24"/>
        <v>15.167540153840022</v>
      </c>
      <c r="F55" s="32">
        <f t="shared" si="24"/>
        <v>10.565418757236589</v>
      </c>
      <c r="G55" s="32">
        <f t="shared" si="24"/>
        <v>9.4036952107724794</v>
      </c>
      <c r="H55" s="32">
        <f t="shared" si="24"/>
        <v>11.650433913966411</v>
      </c>
      <c r="I55" s="32">
        <f t="shared" si="24"/>
        <v>10.818331535010506</v>
      </c>
      <c r="J55" s="32">
        <f t="shared" si="24"/>
        <v>9.6136334070508642</v>
      </c>
      <c r="K55" s="32">
        <f t="shared" si="24"/>
        <v>11.325518902891032</v>
      </c>
      <c r="L55" s="32">
        <f t="shared" si="24"/>
        <v>9.5967712918430745</v>
      </c>
      <c r="M55" s="32">
        <f t="shared" si="24"/>
        <v>7.5731970917665548</v>
      </c>
      <c r="N55" s="32">
        <f t="shared" si="24"/>
        <v>8.0669970945137592</v>
      </c>
      <c r="O55" s="32">
        <f t="shared" si="24"/>
        <v>7.293804859930014</v>
      </c>
      <c r="P55" s="32">
        <f t="shared" si="24"/>
        <v>8.2885949980358777</v>
      </c>
      <c r="Q55" s="32">
        <f t="shared" si="24"/>
        <v>9.4569589702333055</v>
      </c>
      <c r="R55" s="32">
        <f t="shared" si="24"/>
        <v>8.5638930547654759</v>
      </c>
      <c r="S55" s="32">
        <f t="shared" si="24"/>
        <v>7.8038372638078464</v>
      </c>
      <c r="T55" s="32">
        <f t="shared" si="24"/>
        <v>12.285223447089168</v>
      </c>
      <c r="U55" s="32">
        <f t="shared" si="24"/>
        <v>14.990012413780784</v>
      </c>
      <c r="V55" s="32">
        <f t="shared" si="24"/>
        <v>14.22815586336533</v>
      </c>
      <c r="W55" s="32">
        <f t="shared" si="24"/>
        <v>15.469819660280141</v>
      </c>
      <c r="X55" s="32">
        <f t="shared" si="24"/>
        <v>11.602199286196585</v>
      </c>
      <c r="Y55" s="32">
        <f t="shared" si="24"/>
        <v>10.940579277396239</v>
      </c>
      <c r="Z55" s="32">
        <f t="shared" si="24"/>
        <v>12.491512693405438</v>
      </c>
      <c r="AA55" s="32">
        <f t="shared" si="24"/>
        <v>12.383648141091937</v>
      </c>
      <c r="AB55" s="32">
        <f t="shared" si="24"/>
        <v>10.753545791864619</v>
      </c>
      <c r="AC55" s="32">
        <f t="shared" si="24"/>
        <v>12.658110119047619</v>
      </c>
      <c r="AD55" s="32">
        <f t="shared" si="24"/>
        <v>10.530591062423142</v>
      </c>
      <c r="AE55" s="32">
        <f t="shared" si="24"/>
        <v>8.5807809212064523</v>
      </c>
      <c r="AF55" s="32">
        <f t="shared" si="24"/>
        <v>9.4009072422962614</v>
      </c>
      <c r="AG55" s="32">
        <f t="shared" si="24"/>
        <v>8.5318559556786706</v>
      </c>
      <c r="AH55" s="32">
        <f t="shared" si="24"/>
        <v>9.5293359123146359</v>
      </c>
      <c r="AI55" s="32">
        <f t="shared" si="24"/>
        <v>10.498364363313275</v>
      </c>
      <c r="AJ55" s="32">
        <f t="shared" si="24"/>
        <v>9.7186897880539505</v>
      </c>
      <c r="AK55" s="32">
        <f t="shared" si="24"/>
        <v>9.0804118420630591</v>
      </c>
      <c r="AL55" s="32">
        <f t="shared" si="24"/>
        <v>10.388037326847531</v>
      </c>
      <c r="AM55" s="32">
        <f t="shared" si="24"/>
        <v>14.105091639561424</v>
      </c>
      <c r="AN55" s="32">
        <f t="shared" si="24"/>
        <v>12.954586861637662</v>
      </c>
      <c r="AO55" s="32">
        <f t="shared" si="24"/>
        <v>14.848601192761524</v>
      </c>
      <c r="AP55" s="32">
        <f t="shared" si="24"/>
        <v>9.5280378341858896</v>
      </c>
      <c r="AQ55" s="32">
        <f t="shared" si="24"/>
        <v>7.8202551376184424</v>
      </c>
      <c r="AR55" s="32">
        <f t="shared" si="24"/>
        <v>10.740993405451061</v>
      </c>
      <c r="AS55" s="32">
        <f t="shared" si="24"/>
        <v>9.1114144951623448</v>
      </c>
      <c r="AT55" s="32">
        <f t="shared" si="24"/>
        <v>8.4728705037219552</v>
      </c>
      <c r="AU55" s="32">
        <f t="shared" si="24"/>
        <v>10.002769571639586</v>
      </c>
      <c r="AV55" s="32">
        <f t="shared" si="24"/>
        <v>8.5371942086869694</v>
      </c>
      <c r="AW55" s="32">
        <f t="shared" si="24"/>
        <v>6.5482796892341852</v>
      </c>
      <c r="AX55" s="32">
        <f t="shared" si="24"/>
        <v>6.750833436226694</v>
      </c>
      <c r="AY55" s="32">
        <f t="shared" si="24"/>
        <v>6.0850751458486263</v>
      </c>
      <c r="AZ55" s="32">
        <f t="shared" si="24"/>
        <v>7.0089107594094964</v>
      </c>
      <c r="BA55" s="32">
        <f t="shared" si="24"/>
        <v>8.4238150566929768</v>
      </c>
      <c r="BB55" s="32">
        <f t="shared" si="24"/>
        <v>7.3940087968144077</v>
      </c>
      <c r="BC55" s="32">
        <f t="shared" si="24"/>
        <v>6.5070055392636039</v>
      </c>
    </row>
    <row r="56" spans="1:55" s="28" customFormat="1" ht="15" customHeight="1" x14ac:dyDescent="0.3">
      <c r="A56" s="30" t="s">
        <v>111</v>
      </c>
      <c r="B56" s="32">
        <f t="shared" si="24"/>
        <v>12.418909983942571</v>
      </c>
      <c r="C56" s="32">
        <f t="shared" si="24"/>
        <v>15.705327580254385</v>
      </c>
      <c r="D56" s="32">
        <f t="shared" si="24"/>
        <v>12.62385421426535</v>
      </c>
      <c r="E56" s="32">
        <f t="shared" si="24"/>
        <v>17.670678729424893</v>
      </c>
      <c r="F56" s="32">
        <f t="shared" si="24"/>
        <v>8.9048629872636056</v>
      </c>
      <c r="G56" s="32">
        <f t="shared" si="24"/>
        <v>9.1854979645025416</v>
      </c>
      <c r="H56" s="32">
        <f t="shared" si="24"/>
        <v>15.078666416932011</v>
      </c>
      <c r="I56" s="32">
        <f t="shared" si="24"/>
        <v>12.402180703049577</v>
      </c>
      <c r="J56" s="32">
        <f t="shared" si="24"/>
        <v>9.003946056112051</v>
      </c>
      <c r="K56" s="32">
        <f t="shared" si="24"/>
        <v>10.72553743513714</v>
      </c>
      <c r="L56" s="32">
        <f t="shared" si="24"/>
        <v>13.352003550139727</v>
      </c>
      <c r="M56" s="32">
        <f t="shared" si="24"/>
        <v>6.9168795441147566</v>
      </c>
      <c r="N56" s="32">
        <f t="shared" si="24"/>
        <v>6.5645344230201523</v>
      </c>
      <c r="O56" s="32">
        <f t="shared" si="24"/>
        <v>6.4277754970382972</v>
      </c>
      <c r="P56" s="32">
        <f t="shared" si="24"/>
        <v>6.481602723582558</v>
      </c>
      <c r="Q56" s="32">
        <f t="shared" si="24"/>
        <v>10.272526146419951</v>
      </c>
      <c r="R56" s="32">
        <f t="shared" si="24"/>
        <v>7.6149350985157991</v>
      </c>
      <c r="S56" s="32">
        <f t="shared" si="24"/>
        <v>7.8167682286194582</v>
      </c>
      <c r="T56" s="32">
        <f t="shared" si="24"/>
        <v>13.092255614709369</v>
      </c>
      <c r="U56" s="32">
        <f t="shared" si="24"/>
        <v>16.365054462858382</v>
      </c>
      <c r="V56" s="32">
        <f t="shared" si="24"/>
        <v>13.110333882871361</v>
      </c>
      <c r="W56" s="32">
        <f t="shared" si="24"/>
        <v>18.414834724978288</v>
      </c>
      <c r="X56" s="32">
        <f t="shared" si="24"/>
        <v>9.5707533519822512</v>
      </c>
      <c r="Y56" s="32">
        <f t="shared" si="24"/>
        <v>9.8397531601473069</v>
      </c>
      <c r="Z56" s="32">
        <f t="shared" si="24"/>
        <v>15.482649842271293</v>
      </c>
      <c r="AA56" s="32">
        <f t="shared" si="24"/>
        <v>13.184911001034239</v>
      </c>
      <c r="AB56" s="32">
        <f t="shared" si="24"/>
        <v>9.5779727433505553</v>
      </c>
      <c r="AC56" s="32">
        <f t="shared" si="24"/>
        <v>10.797991071428571</v>
      </c>
      <c r="AD56" s="32">
        <f t="shared" si="24"/>
        <v>14.391281293365074</v>
      </c>
      <c r="AE56" s="32">
        <f t="shared" si="24"/>
        <v>7.2519678902657621</v>
      </c>
      <c r="AF56" s="32">
        <f t="shared" si="24"/>
        <v>7.2016267792898478</v>
      </c>
      <c r="AG56" s="32">
        <f t="shared" si="24"/>
        <v>7.2615749901068467</v>
      </c>
      <c r="AH56" s="32">
        <f t="shared" si="24"/>
        <v>7.2211476466795617</v>
      </c>
      <c r="AI56" s="32">
        <f t="shared" si="24"/>
        <v>10.645773595573685</v>
      </c>
      <c r="AJ56" s="32">
        <f t="shared" si="24"/>
        <v>8.3802183686576761</v>
      </c>
      <c r="AK56" s="32">
        <f t="shared" si="24"/>
        <v>8.5447605606697241</v>
      </c>
      <c r="AL56" s="32">
        <f t="shared" si="24"/>
        <v>11.715108950464943</v>
      </c>
      <c r="AM56" s="32">
        <f t="shared" si="24"/>
        <v>15.016200954021631</v>
      </c>
      <c r="AN56" s="32">
        <f t="shared" si="24"/>
        <v>12.123636536465966</v>
      </c>
      <c r="AO56" s="32">
        <f t="shared" si="24"/>
        <v>16.885510251094217</v>
      </c>
      <c r="AP56" s="32">
        <f t="shared" si="24"/>
        <v>8.2385870089759674</v>
      </c>
      <c r="AQ56" s="32">
        <f t="shared" si="24"/>
        <v>8.5114237663562911</v>
      </c>
      <c r="AR56" s="32">
        <f t="shared" si="24"/>
        <v>14.641847773121528</v>
      </c>
      <c r="AS56" s="32">
        <f t="shared" si="24"/>
        <v>11.548643675431828</v>
      </c>
      <c r="AT56" s="32">
        <f t="shared" si="24"/>
        <v>8.4294910725130574</v>
      </c>
      <c r="AU56" s="32">
        <f t="shared" si="24"/>
        <v>10.653618906942393</v>
      </c>
      <c r="AV56" s="32">
        <f t="shared" si="24"/>
        <v>12.172766491288709</v>
      </c>
      <c r="AW56" s="32">
        <f t="shared" si="24"/>
        <v>6.5760266370699219</v>
      </c>
      <c r="AX56" s="32">
        <f t="shared" si="24"/>
        <v>5.9359180145697001</v>
      </c>
      <c r="AY56" s="32">
        <f t="shared" si="24"/>
        <v>5.6137232932813044</v>
      </c>
      <c r="AZ56" s="32">
        <f t="shared" si="24"/>
        <v>5.7188455911690381</v>
      </c>
      <c r="BA56" s="32">
        <f t="shared" si="24"/>
        <v>9.9022396730638249</v>
      </c>
      <c r="BB56" s="32">
        <f t="shared" si="24"/>
        <v>6.8396533326393048</v>
      </c>
      <c r="BC56" s="32">
        <f t="shared" si="24"/>
        <v>7.0772238514173997</v>
      </c>
    </row>
    <row r="57" spans="1:55" s="28" customFormat="1" ht="15" customHeight="1" x14ac:dyDescent="0.3">
      <c r="A57" s="30" t="s">
        <v>102</v>
      </c>
      <c r="B57" s="32">
        <f t="shared" si="24"/>
        <v>15.419712855388685</v>
      </c>
      <c r="C57" s="32">
        <f t="shared" si="24"/>
        <v>16.98608219278087</v>
      </c>
      <c r="D57" s="32">
        <f t="shared" si="24"/>
        <v>16.477443594340102</v>
      </c>
      <c r="E57" s="32">
        <f t="shared" si="24"/>
        <v>17.310489817065879</v>
      </c>
      <c r="F57" s="32">
        <f t="shared" si="24"/>
        <v>12.605171748359705</v>
      </c>
      <c r="G57" s="32">
        <f t="shared" si="24"/>
        <v>13.76258927398907</v>
      </c>
      <c r="H57" s="32">
        <f t="shared" si="24"/>
        <v>17.90597490166698</v>
      </c>
      <c r="I57" s="32">
        <f t="shared" si="24"/>
        <v>15.808393435175194</v>
      </c>
      <c r="J57" s="32">
        <f t="shared" si="24"/>
        <v>12.971683795151989</v>
      </c>
      <c r="K57" s="32">
        <f t="shared" si="24"/>
        <v>19.287435137138619</v>
      </c>
      <c r="L57" s="32">
        <f t="shared" si="24"/>
        <v>16.136344555452943</v>
      </c>
      <c r="M57" s="32">
        <f t="shared" si="24"/>
        <v>11.917862055413638</v>
      </c>
      <c r="N57" s="32">
        <f t="shared" si="24"/>
        <v>10.754960302046271</v>
      </c>
      <c r="O57" s="32">
        <f t="shared" si="24"/>
        <v>10.922135554121947</v>
      </c>
      <c r="P57" s="32">
        <f t="shared" si="24"/>
        <v>9.9155427523896815</v>
      </c>
      <c r="Q57" s="32">
        <f t="shared" si="24"/>
        <v>14.370474658085278</v>
      </c>
      <c r="R57" s="32">
        <f t="shared" si="24"/>
        <v>11.966695971453689</v>
      </c>
      <c r="S57" s="32">
        <f t="shared" si="24"/>
        <v>12.265020123813988</v>
      </c>
      <c r="T57" s="32">
        <f t="shared" si="24"/>
        <v>16.098041516921061</v>
      </c>
      <c r="U57" s="32">
        <f t="shared" si="24"/>
        <v>17.246522206378362</v>
      </c>
      <c r="V57" s="32">
        <f t="shared" si="24"/>
        <v>16.801996826032696</v>
      </c>
      <c r="W57" s="32">
        <f t="shared" si="24"/>
        <v>17.52647845093178</v>
      </c>
      <c r="X57" s="32">
        <f t="shared" si="24"/>
        <v>13.303752290923121</v>
      </c>
      <c r="Y57" s="32">
        <f t="shared" si="24"/>
        <v>14.87807305663382</v>
      </c>
      <c r="Z57" s="32">
        <f t="shared" si="24"/>
        <v>18.71053026888989</v>
      </c>
      <c r="AA57" s="32">
        <f t="shared" si="24"/>
        <v>16.220129552011322</v>
      </c>
      <c r="AB57" s="32">
        <f t="shared" si="24"/>
        <v>13.746228803273572</v>
      </c>
      <c r="AC57" s="32">
        <f t="shared" si="24"/>
        <v>18.815104166666664</v>
      </c>
      <c r="AD57" s="32">
        <f t="shared" si="24"/>
        <v>17.078646614844818</v>
      </c>
      <c r="AE57" s="32">
        <f t="shared" si="24"/>
        <v>13.030940690515159</v>
      </c>
      <c r="AF57" s="32">
        <f t="shared" si="24"/>
        <v>11.772250899421243</v>
      </c>
      <c r="AG57" s="32">
        <f t="shared" si="24"/>
        <v>12.073605065294817</v>
      </c>
      <c r="AH57" s="32">
        <f t="shared" si="24"/>
        <v>11.470019342359768</v>
      </c>
      <c r="AI57" s="32">
        <f t="shared" si="24"/>
        <v>15.064011954282943</v>
      </c>
      <c r="AJ57" s="32">
        <f t="shared" si="24"/>
        <v>13.040462427745664</v>
      </c>
      <c r="AK57" s="32">
        <f t="shared" si="24"/>
        <v>13.702408827019919</v>
      </c>
      <c r="AL57" s="32">
        <f t="shared" si="24"/>
        <v>14.710703408813208</v>
      </c>
      <c r="AM57" s="32">
        <f t="shared" si="24"/>
        <v>16.714036058783655</v>
      </c>
      <c r="AN57" s="32">
        <f t="shared" si="24"/>
        <v>16.143725097234654</v>
      </c>
      <c r="AO57" s="32">
        <f t="shared" ref="AO57:BC57" si="25">AO39/AO$34*100</f>
        <v>17.082597455783358</v>
      </c>
      <c r="AP57" s="32">
        <f t="shared" si="25"/>
        <v>11.906186661519158</v>
      </c>
      <c r="AQ57" s="32">
        <f t="shared" si="25"/>
        <v>12.61331473809426</v>
      </c>
      <c r="AR57" s="32">
        <f t="shared" si="25"/>
        <v>17.036026378195757</v>
      </c>
      <c r="AS57" s="32">
        <f t="shared" si="25"/>
        <v>15.359411171128389</v>
      </c>
      <c r="AT57" s="32">
        <f t="shared" si="25"/>
        <v>12.196560878693759</v>
      </c>
      <c r="AU57" s="32">
        <f t="shared" si="25"/>
        <v>19.756277695716395</v>
      </c>
      <c r="AV57" s="32">
        <f t="shared" si="25"/>
        <v>15.067142875430445</v>
      </c>
      <c r="AW57" s="32">
        <f t="shared" si="25"/>
        <v>10.785635008720469</v>
      </c>
      <c r="AX57" s="32">
        <f t="shared" si="25"/>
        <v>9.751203852327448</v>
      </c>
      <c r="AY57" s="32">
        <f t="shared" si="25"/>
        <v>9.7979368697600737</v>
      </c>
      <c r="AZ57" s="32">
        <f t="shared" si="25"/>
        <v>8.3122755685596488</v>
      </c>
      <c r="BA57" s="32">
        <f t="shared" si="25"/>
        <v>13.682439200288474</v>
      </c>
      <c r="BB57" s="32">
        <f t="shared" si="25"/>
        <v>10.878900658459777</v>
      </c>
      <c r="BC57" s="32">
        <f t="shared" si="25"/>
        <v>10.804822417725642</v>
      </c>
    </row>
    <row r="58" spans="1:55" s="28" customFormat="1" ht="15" customHeight="1" x14ac:dyDescent="0.3">
      <c r="A58" s="30" t="s">
        <v>112</v>
      </c>
      <c r="B58" s="32">
        <f t="shared" ref="B58:BC62" si="26">B40/B$34*100</f>
        <v>15.939076225559647</v>
      </c>
      <c r="C58" s="32">
        <f t="shared" si="26"/>
        <v>15.648141529392262</v>
      </c>
      <c r="D58" s="32">
        <f t="shared" si="26"/>
        <v>16.917987713193281</v>
      </c>
      <c r="E58" s="32">
        <f t="shared" si="26"/>
        <v>14.838238810728946</v>
      </c>
      <c r="F58" s="32">
        <f t="shared" si="26"/>
        <v>17.336935546121186</v>
      </c>
      <c r="G58" s="32">
        <f t="shared" si="26"/>
        <v>16.802198135221683</v>
      </c>
      <c r="H58" s="32">
        <f t="shared" si="26"/>
        <v>14.663794718112005</v>
      </c>
      <c r="I58" s="32">
        <f t="shared" si="26"/>
        <v>16.117326367198594</v>
      </c>
      <c r="J58" s="32">
        <f t="shared" si="26"/>
        <v>16.737348770651749</v>
      </c>
      <c r="K58" s="32">
        <f t="shared" si="26"/>
        <v>16.382505559673831</v>
      </c>
      <c r="L58" s="32">
        <f t="shared" si="26"/>
        <v>15.624212912433885</v>
      </c>
      <c r="M58" s="32">
        <f t="shared" si="26"/>
        <v>17.400275103163686</v>
      </c>
      <c r="N58" s="32">
        <f t="shared" si="26"/>
        <v>16.270722953341309</v>
      </c>
      <c r="O58" s="32">
        <f t="shared" si="26"/>
        <v>16.253201180771413</v>
      </c>
      <c r="P58" s="32">
        <f t="shared" si="26"/>
        <v>16.695037318318711</v>
      </c>
      <c r="Q58" s="32">
        <f t="shared" si="26"/>
        <v>15.744167337087692</v>
      </c>
      <c r="R58" s="32">
        <f t="shared" si="26"/>
        <v>17.107100377514609</v>
      </c>
      <c r="S58" s="32">
        <f t="shared" si="26"/>
        <v>17.128679263581553</v>
      </c>
      <c r="T58" s="32">
        <f t="shared" si="26"/>
        <v>16.52415228354155</v>
      </c>
      <c r="U58" s="32">
        <f t="shared" si="26"/>
        <v>15.725015405591261</v>
      </c>
      <c r="V58" s="32">
        <f t="shared" si="26"/>
        <v>16.963006332527002</v>
      </c>
      <c r="W58" s="32">
        <f t="shared" si="26"/>
        <v>14.945344984013467</v>
      </c>
      <c r="X58" s="32">
        <f t="shared" si="26"/>
        <v>17.854731359120287</v>
      </c>
      <c r="Y58" s="32">
        <f t="shared" si="26"/>
        <v>17.700806210809198</v>
      </c>
      <c r="Z58" s="32">
        <f t="shared" si="26"/>
        <v>15.283761454108458</v>
      </c>
      <c r="AA58" s="32">
        <f t="shared" si="26"/>
        <v>16.604430896521691</v>
      </c>
      <c r="AB58" s="32">
        <f t="shared" si="26"/>
        <v>17.666539515206161</v>
      </c>
      <c r="AC58" s="32">
        <f t="shared" si="26"/>
        <v>16.494605654761905</v>
      </c>
      <c r="AD58" s="32">
        <f t="shared" si="26"/>
        <v>16.566445163983438</v>
      </c>
      <c r="AE58" s="32">
        <f t="shared" si="26"/>
        <v>19.051515860026498</v>
      </c>
      <c r="AF58" s="32">
        <f t="shared" si="26"/>
        <v>17.287658376349132</v>
      </c>
      <c r="AG58" s="32">
        <f t="shared" si="26"/>
        <v>17.989711119905024</v>
      </c>
      <c r="AH58" s="32">
        <f t="shared" si="26"/>
        <v>18.046421663442942</v>
      </c>
      <c r="AI58" s="32">
        <f t="shared" si="26"/>
        <v>16.612818545293003</v>
      </c>
      <c r="AJ58" s="32">
        <f t="shared" si="26"/>
        <v>18.332691072575464</v>
      </c>
      <c r="AK58" s="32">
        <f t="shared" si="26"/>
        <v>17.990826570869551</v>
      </c>
      <c r="AL58" s="32">
        <f t="shared" si="26"/>
        <v>15.327537195000035</v>
      </c>
      <c r="AM58" s="32">
        <f t="shared" si="26"/>
        <v>15.567841883664091</v>
      </c>
      <c r="AN58" s="32">
        <f t="shared" si="26"/>
        <v>16.87169778439651</v>
      </c>
      <c r="AO58" s="32">
        <f t="shared" si="26"/>
        <v>14.725229721774296</v>
      </c>
      <c r="AP58" s="32">
        <f t="shared" si="26"/>
        <v>16.818839880320432</v>
      </c>
      <c r="AQ58" s="32">
        <f t="shared" si="26"/>
        <v>15.876369006111817</v>
      </c>
      <c r="AR58" s="32">
        <f t="shared" si="26"/>
        <v>13.993437936523407</v>
      </c>
      <c r="AS58" s="32">
        <f t="shared" si="26"/>
        <v>15.586157772897252</v>
      </c>
      <c r="AT58" s="32">
        <f t="shared" si="26"/>
        <v>15.807464732522428</v>
      </c>
      <c r="AU58" s="32">
        <f t="shared" si="26"/>
        <v>16.271233382570163</v>
      </c>
      <c r="AV58" s="32">
        <f t="shared" si="26"/>
        <v>14.555090441261184</v>
      </c>
      <c r="AW58" s="32">
        <f t="shared" si="26"/>
        <v>15.720627873791027</v>
      </c>
      <c r="AX58" s="32">
        <f t="shared" si="26"/>
        <v>15.26731695271021</v>
      </c>
      <c r="AY58" s="32">
        <f t="shared" si="26"/>
        <v>14.557817872734999</v>
      </c>
      <c r="AZ58" s="32">
        <f t="shared" si="26"/>
        <v>15.301236866604601</v>
      </c>
      <c r="BA58" s="32">
        <f t="shared" si="26"/>
        <v>14.882407147722265</v>
      </c>
      <c r="BB58" s="32">
        <f t="shared" si="26"/>
        <v>15.865497228222679</v>
      </c>
      <c r="BC58" s="32">
        <f t="shared" si="26"/>
        <v>16.252851091560768</v>
      </c>
    </row>
    <row r="59" spans="1:55" s="28" customFormat="1" ht="15" customHeight="1" x14ac:dyDescent="0.3">
      <c r="A59" s="30" t="s">
        <v>104</v>
      </c>
      <c r="B59" s="32">
        <f t="shared" si="26"/>
        <v>13.823604420515725</v>
      </c>
      <c r="C59" s="32">
        <f t="shared" si="26"/>
        <v>10.270523480501231</v>
      </c>
      <c r="D59" s="32">
        <f t="shared" si="26"/>
        <v>12.860920065456732</v>
      </c>
      <c r="E59" s="32">
        <f t="shared" si="26"/>
        <v>8.6183791000757246</v>
      </c>
      <c r="F59" s="32">
        <f t="shared" si="26"/>
        <v>18.459089154766499</v>
      </c>
      <c r="G59" s="32">
        <f t="shared" si="26"/>
        <v>17.878031780024848</v>
      </c>
      <c r="H59" s="32">
        <f t="shared" si="26"/>
        <v>10.577511394143722</v>
      </c>
      <c r="I59" s="32">
        <f t="shared" si="26"/>
        <v>13.169969901754786</v>
      </c>
      <c r="J59" s="32">
        <f t="shared" si="26"/>
        <v>17.881271410606654</v>
      </c>
      <c r="K59" s="32">
        <f t="shared" si="26"/>
        <v>10.89927724240178</v>
      </c>
      <c r="L59" s="32">
        <f t="shared" si="26"/>
        <v>13.302229631673004</v>
      </c>
      <c r="M59" s="32">
        <f t="shared" si="26"/>
        <v>20.098251129887991</v>
      </c>
      <c r="N59" s="32">
        <f t="shared" si="26"/>
        <v>20.875996333183139</v>
      </c>
      <c r="O59" s="32">
        <f t="shared" si="26"/>
        <v>20.374171602838544</v>
      </c>
      <c r="P59" s="32">
        <f t="shared" si="26"/>
        <v>20.980096896687179</v>
      </c>
      <c r="Q59" s="32">
        <f t="shared" si="26"/>
        <v>15.399235720032181</v>
      </c>
      <c r="R59" s="32">
        <f t="shared" si="26"/>
        <v>19.866059885194186</v>
      </c>
      <c r="S59" s="32">
        <f t="shared" si="26"/>
        <v>20.348489501672944</v>
      </c>
      <c r="T59" s="32">
        <f t="shared" si="26"/>
        <v>13.575938926895805</v>
      </c>
      <c r="U59" s="32">
        <f t="shared" si="26"/>
        <v>10.173346392114718</v>
      </c>
      <c r="V59" s="32">
        <f t="shared" si="26"/>
        <v>12.782922206985809</v>
      </c>
      <c r="W59" s="32">
        <f t="shared" si="26"/>
        <v>8.529869827423088</v>
      </c>
      <c r="X59" s="32">
        <f t="shared" si="26"/>
        <v>18.547313591202855</v>
      </c>
      <c r="Y59" s="32">
        <f t="shared" si="26"/>
        <v>17.294714840250823</v>
      </c>
      <c r="Z59" s="32">
        <f t="shared" si="26"/>
        <v>10.205798407691152</v>
      </c>
      <c r="AA59" s="32">
        <f t="shared" si="26"/>
        <v>12.687387730662458</v>
      </c>
      <c r="AB59" s="32">
        <f t="shared" si="26"/>
        <v>18.089607101987031</v>
      </c>
      <c r="AC59" s="32">
        <f t="shared" si="26"/>
        <v>10.574776785714286</v>
      </c>
      <c r="AD59" s="32">
        <f t="shared" si="26"/>
        <v>12.858061531865925</v>
      </c>
      <c r="AE59" s="32">
        <f t="shared" si="26"/>
        <v>20.395916140596992</v>
      </c>
      <c r="AF59" s="32">
        <f t="shared" si="26"/>
        <v>21.110589707492569</v>
      </c>
      <c r="AG59" s="32">
        <f t="shared" si="26"/>
        <v>20.225563909774436</v>
      </c>
      <c r="AH59" s="32">
        <f t="shared" si="26"/>
        <v>21.257253384912957</v>
      </c>
      <c r="AI59" s="32">
        <f t="shared" si="26"/>
        <v>15.261903800331167</v>
      </c>
      <c r="AJ59" s="32">
        <f t="shared" si="26"/>
        <v>19.653179190751445</v>
      </c>
      <c r="AK59" s="32">
        <f t="shared" si="26"/>
        <v>19.533630560990474</v>
      </c>
      <c r="AL59" s="32">
        <f t="shared" si="26"/>
        <v>14.082471816993742</v>
      </c>
      <c r="AM59" s="32">
        <f t="shared" si="26"/>
        <v>10.372031120757745</v>
      </c>
      <c r="AN59" s="32">
        <f t="shared" si="26"/>
        <v>12.941120555128682</v>
      </c>
      <c r="AO59" s="32">
        <f t="shared" si="26"/>
        <v>8.7117663620773502</v>
      </c>
      <c r="AP59" s="32">
        <f t="shared" si="26"/>
        <v>18.370813628028181</v>
      </c>
      <c r="AQ59" s="32">
        <f t="shared" si="26"/>
        <v>18.47901882767956</v>
      </c>
      <c r="AR59" s="32">
        <f t="shared" si="26"/>
        <v>10.979436702075821</v>
      </c>
      <c r="AS59" s="32">
        <f t="shared" si="26"/>
        <v>13.69620703982905</v>
      </c>
      <c r="AT59" s="32">
        <f t="shared" si="26"/>
        <v>17.67278027450504</v>
      </c>
      <c r="AU59" s="32">
        <f t="shared" si="26"/>
        <v>11.221381093057607</v>
      </c>
      <c r="AV59" s="32">
        <f t="shared" si="26"/>
        <v>13.806213756288644</v>
      </c>
      <c r="AW59" s="32">
        <f t="shared" si="26"/>
        <v>19.795465355953702</v>
      </c>
      <c r="AX59" s="32">
        <f t="shared" si="26"/>
        <v>20.64452401531053</v>
      </c>
      <c r="AY59" s="32">
        <f t="shared" si="26"/>
        <v>20.519259745779085</v>
      </c>
      <c r="AZ59" s="32">
        <f t="shared" si="26"/>
        <v>20.694241255486101</v>
      </c>
      <c r="BA59" s="32">
        <f t="shared" si="26"/>
        <v>15.535478184222123</v>
      </c>
      <c r="BB59" s="32">
        <f t="shared" si="26"/>
        <v>20.081721885329099</v>
      </c>
      <c r="BC59" s="32">
        <f t="shared" si="26"/>
        <v>21.176278918214404</v>
      </c>
    </row>
    <row r="60" spans="1:55" s="28" customFormat="1" ht="15" customHeight="1" x14ac:dyDescent="0.3">
      <c r="A60" s="30" t="s">
        <v>105</v>
      </c>
      <c r="B60" s="32">
        <f t="shared" si="26"/>
        <v>8.0864739775195993</v>
      </c>
      <c r="C60" s="32">
        <f t="shared" si="26"/>
        <v>4.6112337130020702</v>
      </c>
      <c r="D60" s="32">
        <f t="shared" si="26"/>
        <v>6.0906786644639457</v>
      </c>
      <c r="E60" s="32">
        <f t="shared" si="26"/>
        <v>3.6676497548921922</v>
      </c>
      <c r="F60" s="32">
        <f t="shared" si="26"/>
        <v>10.998649170204553</v>
      </c>
      <c r="G60" s="32">
        <f t="shared" si="26"/>
        <v>11.373531461820532</v>
      </c>
      <c r="H60" s="32">
        <f t="shared" si="26"/>
        <v>5.6558656427545735</v>
      </c>
      <c r="I60" s="32">
        <f t="shared" si="26"/>
        <v>7.9283321029019245</v>
      </c>
      <c r="J60" s="32">
        <f t="shared" si="26"/>
        <v>11.213737478860414</v>
      </c>
      <c r="K60" s="32">
        <f t="shared" si="26"/>
        <v>4.8369162342475907</v>
      </c>
      <c r="L60" s="32">
        <f t="shared" si="26"/>
        <v>7.9440373244419922</v>
      </c>
      <c r="M60" s="32">
        <f t="shared" si="26"/>
        <v>13.375908822951462</v>
      </c>
      <c r="N60" s="32">
        <f t="shared" si="26"/>
        <v>14.532092416214789</v>
      </c>
      <c r="O60" s="32">
        <f t="shared" si="26"/>
        <v>15.660860555588139</v>
      </c>
      <c r="P60" s="32">
        <f t="shared" si="26"/>
        <v>14.629435642267907</v>
      </c>
      <c r="Q60" s="32">
        <f t="shared" si="26"/>
        <v>10.106596942880129</v>
      </c>
      <c r="R60" s="32">
        <f t="shared" si="26"/>
        <v>13.307389977762837</v>
      </c>
      <c r="S60" s="32">
        <f t="shared" si="26"/>
        <v>14.416409394345935</v>
      </c>
      <c r="T60" s="32">
        <f t="shared" si="26"/>
        <v>7.2189318490767596</v>
      </c>
      <c r="U60" s="32">
        <f t="shared" si="26"/>
        <v>4.0950591961704825</v>
      </c>
      <c r="V60" s="32">
        <f t="shared" si="26"/>
        <v>5.5374944147419995</v>
      </c>
      <c r="W60" s="32">
        <f t="shared" si="26"/>
        <v>3.1866324456239594</v>
      </c>
      <c r="X60" s="32">
        <f t="shared" si="26"/>
        <v>10.147583678981384</v>
      </c>
      <c r="Y60" s="32">
        <f t="shared" si="26"/>
        <v>10.098536876679606</v>
      </c>
      <c r="Z60" s="32">
        <f t="shared" si="26"/>
        <v>4.8490310950878772</v>
      </c>
      <c r="AA60" s="32">
        <f t="shared" si="26"/>
        <v>7.1482227423656859</v>
      </c>
      <c r="AB60" s="32">
        <f t="shared" si="26"/>
        <v>10.077331206436176</v>
      </c>
      <c r="AC60" s="32">
        <f t="shared" si="26"/>
        <v>4.3991815476190483</v>
      </c>
      <c r="AD60" s="32">
        <f t="shared" si="26"/>
        <v>7.0376930627164729</v>
      </c>
      <c r="AE60" s="32">
        <f t="shared" si="26"/>
        <v>12.177538773283453</v>
      </c>
      <c r="AF60" s="32">
        <f t="shared" si="26"/>
        <v>13.189425934615986</v>
      </c>
      <c r="AG60" s="32">
        <f t="shared" si="26"/>
        <v>14.254056193114364</v>
      </c>
      <c r="AH60" s="32">
        <f t="shared" si="26"/>
        <v>13.21083172147002</v>
      </c>
      <c r="AI60" s="32">
        <f t="shared" si="26"/>
        <v>9.082831872703041</v>
      </c>
      <c r="AJ60" s="32">
        <f t="shared" si="26"/>
        <v>11.989723827874117</v>
      </c>
      <c r="AK60" s="32">
        <f t="shared" si="26"/>
        <v>13.596561567822432</v>
      </c>
      <c r="AL60" s="32">
        <f t="shared" si="26"/>
        <v>8.9932550104463793</v>
      </c>
      <c r="AM60" s="32">
        <f t="shared" si="26"/>
        <v>5.150410776588533</v>
      </c>
      <c r="AN60" s="32">
        <f t="shared" si="26"/>
        <v>6.6594846365285436</v>
      </c>
      <c r="AO60" s="32">
        <f t="shared" si="26"/>
        <v>4.1751772505055156</v>
      </c>
      <c r="AP60" s="32">
        <f t="shared" si="26"/>
        <v>11.85020750892771</v>
      </c>
      <c r="AQ60" s="32">
        <f t="shared" si="26"/>
        <v>12.687148775585545</v>
      </c>
      <c r="AR60" s="32">
        <f t="shared" si="26"/>
        <v>6.5282785953285902</v>
      </c>
      <c r="AS60" s="32">
        <f t="shared" si="26"/>
        <v>8.7790110998990922</v>
      </c>
      <c r="AT60" s="32">
        <f t="shared" si="26"/>
        <v>12.350991653797436</v>
      </c>
      <c r="AU60" s="32">
        <f t="shared" si="26"/>
        <v>5.2714180206794685</v>
      </c>
      <c r="AV60" s="32">
        <f t="shared" si="26"/>
        <v>8.9724387777308401</v>
      </c>
      <c r="AW60" s="32">
        <f t="shared" si="26"/>
        <v>14.594894561598224</v>
      </c>
      <c r="AX60" s="32">
        <f t="shared" si="26"/>
        <v>15.856895913075689</v>
      </c>
      <c r="AY60" s="32">
        <f t="shared" si="26"/>
        <v>17.034346868601013</v>
      </c>
      <c r="AZ60" s="32">
        <f t="shared" si="26"/>
        <v>16.092565500731482</v>
      </c>
      <c r="BA60" s="32">
        <f t="shared" si="26"/>
        <v>11.12224047437798</v>
      </c>
      <c r="BB60" s="32">
        <f t="shared" si="26"/>
        <v>14.642271556099212</v>
      </c>
      <c r="BC60" s="32">
        <f t="shared" si="26"/>
        <v>15.249266862170089</v>
      </c>
    </row>
    <row r="61" spans="1:55" s="28" customFormat="1" ht="15" customHeight="1" x14ac:dyDescent="0.3">
      <c r="A61" s="30" t="s">
        <v>113</v>
      </c>
      <c r="B61" s="32">
        <f t="shared" si="26"/>
        <v>4.8151978841976009</v>
      </c>
      <c r="C61" s="32">
        <f t="shared" si="26"/>
        <v>2.3636394054475796</v>
      </c>
      <c r="D61" s="32">
        <f t="shared" si="26"/>
        <v>3.2111292067471986</v>
      </c>
      <c r="E61" s="32">
        <f t="shared" si="26"/>
        <v>1.8231138655294725</v>
      </c>
      <c r="F61" s="32">
        <f t="shared" si="26"/>
        <v>6.9307217290621379</v>
      </c>
      <c r="G61" s="32">
        <f t="shared" si="26"/>
        <v>6.4580323861283127</v>
      </c>
      <c r="H61" s="32">
        <f t="shared" si="26"/>
        <v>3.1116938253106072</v>
      </c>
      <c r="I61" s="32">
        <f t="shared" si="26"/>
        <v>4.7180419103867344</v>
      </c>
      <c r="J61" s="32">
        <f t="shared" si="26"/>
        <v>7.1002992064524522</v>
      </c>
      <c r="K61" s="32">
        <f t="shared" si="26"/>
        <v>2.6084136397331354</v>
      </c>
      <c r="L61" s="32">
        <f t="shared" si="26"/>
        <v>4.8868392962087865</v>
      </c>
      <c r="M61" s="32">
        <f t="shared" si="26"/>
        <v>8.4319119669876201</v>
      </c>
      <c r="N61" s="32">
        <f t="shared" si="26"/>
        <v>9.9610012274514084</v>
      </c>
      <c r="O61" s="32">
        <f t="shared" si="26"/>
        <v>10.380622837370241</v>
      </c>
      <c r="P61" s="32">
        <f t="shared" si="26"/>
        <v>10.959800968966873</v>
      </c>
      <c r="Q61" s="32">
        <f t="shared" si="26"/>
        <v>6.5054304102976674</v>
      </c>
      <c r="R61" s="32">
        <f t="shared" si="26"/>
        <v>8.6699074313492268</v>
      </c>
      <c r="S61" s="32">
        <f t="shared" si="26"/>
        <v>7.3819645368290043</v>
      </c>
      <c r="T61" s="32">
        <f t="shared" si="26"/>
        <v>3.3025201619424216</v>
      </c>
      <c r="U61" s="32">
        <f t="shared" si="26"/>
        <v>1.6000976431678064</v>
      </c>
      <c r="V61" s="32">
        <f t="shared" si="26"/>
        <v>2.2379551022294808</v>
      </c>
      <c r="W61" s="32">
        <f t="shared" si="26"/>
        <v>1.1983833953549301</v>
      </c>
      <c r="X61" s="32">
        <f t="shared" si="26"/>
        <v>4.871226005594675</v>
      </c>
      <c r="Y61" s="32">
        <f t="shared" si="26"/>
        <v>4.5187618194485921</v>
      </c>
      <c r="Z61" s="32">
        <f t="shared" si="26"/>
        <v>2.1054529067147363</v>
      </c>
      <c r="AA61" s="32">
        <f t="shared" si="26"/>
        <v>3.1908986990365249</v>
      </c>
      <c r="AB61" s="32">
        <f t="shared" si="26"/>
        <v>4.7785830703609946</v>
      </c>
      <c r="AC61" s="32">
        <f t="shared" si="26"/>
        <v>1.7066592261904761</v>
      </c>
      <c r="AD61" s="32">
        <f t="shared" si="26"/>
        <v>3.2785405643241532</v>
      </c>
      <c r="AE61" s="32">
        <f t="shared" si="26"/>
        <v>5.5178863689501982</v>
      </c>
      <c r="AF61" s="32">
        <f t="shared" si="26"/>
        <v>7.1328015016424215</v>
      </c>
      <c r="AG61" s="32">
        <f t="shared" si="26"/>
        <v>7.5385833003561542</v>
      </c>
      <c r="AH61" s="32">
        <f t="shared" si="26"/>
        <v>7.7240490006447446</v>
      </c>
      <c r="AI61" s="32">
        <f t="shared" si="26"/>
        <v>4.5575703727636201</v>
      </c>
      <c r="AJ61" s="32">
        <f t="shared" si="26"/>
        <v>6.2504816955684008</v>
      </c>
      <c r="AK61" s="32">
        <f t="shared" si="26"/>
        <v>5.1768932225679185</v>
      </c>
      <c r="AL61" s="32">
        <f t="shared" si="26"/>
        <v>6.3962939745210754</v>
      </c>
      <c r="AM61" s="32">
        <f t="shared" si="26"/>
        <v>3.1612072664854813</v>
      </c>
      <c r="AN61" s="32">
        <f t="shared" si="26"/>
        <v>4.2117853946023871</v>
      </c>
      <c r="AO61" s="32">
        <f t="shared" si="26"/>
        <v>2.4822749494484118</v>
      </c>
      <c r="AP61" s="32">
        <f t="shared" si="26"/>
        <v>8.9914100955506235</v>
      </c>
      <c r="AQ61" s="32">
        <f t="shared" si="26"/>
        <v>8.4560482382378268</v>
      </c>
      <c r="AR61" s="32">
        <f t="shared" si="26"/>
        <v>4.1997206250203032</v>
      </c>
      <c r="AS61" s="32">
        <f t="shared" si="26"/>
        <v>6.3833323440375134</v>
      </c>
      <c r="AT61" s="32">
        <f t="shared" si="26"/>
        <v>9.4237476358209982</v>
      </c>
      <c r="AU61" s="32">
        <f t="shared" si="26"/>
        <v>3.5035081240768093</v>
      </c>
      <c r="AV61" s="32">
        <f t="shared" si="26"/>
        <v>6.7117272808735615</v>
      </c>
      <c r="AW61" s="32">
        <f t="shared" si="26"/>
        <v>11.396067861106706</v>
      </c>
      <c r="AX61" s="32">
        <f t="shared" si="26"/>
        <v>12.7515742684282</v>
      </c>
      <c r="AY61" s="32">
        <f t="shared" si="26"/>
        <v>13.155352934358458</v>
      </c>
      <c r="AZ61" s="32">
        <f t="shared" si="26"/>
        <v>14.297113977922596</v>
      </c>
      <c r="BA61" s="32">
        <f t="shared" si="26"/>
        <v>8.437838054409232</v>
      </c>
      <c r="BB61" s="32">
        <f t="shared" si="26"/>
        <v>11.120943185071441</v>
      </c>
      <c r="BC61" s="32">
        <f t="shared" si="26"/>
        <v>9.6220267188009121</v>
      </c>
    </row>
    <row r="62" spans="1:55" s="28" customFormat="1" ht="15" customHeight="1" x14ac:dyDescent="0.3">
      <c r="A62" s="30" t="s">
        <v>114</v>
      </c>
      <c r="B62" s="32">
        <f t="shared" si="26"/>
        <v>0.69826201945782562</v>
      </c>
      <c r="C62" s="32">
        <f t="shared" si="26"/>
        <v>0.34113912788230627</v>
      </c>
      <c r="D62" s="32">
        <f t="shared" si="26"/>
        <v>0.4717883826016317</v>
      </c>
      <c r="E62" s="32">
        <f t="shared" si="26"/>
        <v>0.25781156590012355</v>
      </c>
      <c r="F62" s="32">
        <f t="shared" si="26"/>
        <v>1.0488228483211115</v>
      </c>
      <c r="G62" s="32">
        <f t="shared" si="26"/>
        <v>0.95865364217671956</v>
      </c>
      <c r="H62" s="32">
        <f t="shared" si="26"/>
        <v>0.42610975838171944</v>
      </c>
      <c r="I62" s="32">
        <f t="shared" si="26"/>
        <v>0.72235788517235511</v>
      </c>
      <c r="J62" s="32">
        <f t="shared" si="26"/>
        <v>1.0311781796105981</v>
      </c>
      <c r="K62" s="32">
        <f t="shared" si="26"/>
        <v>0.45172349888806518</v>
      </c>
      <c r="L62" s="32">
        <f t="shared" si="26"/>
        <v>0.69983328735742467</v>
      </c>
      <c r="M62" s="32">
        <f t="shared" si="26"/>
        <v>1.1102377677343289</v>
      </c>
      <c r="N62" s="32">
        <f t="shared" si="26"/>
        <v>1.5381985985301656</v>
      </c>
      <c r="O62" s="32">
        <f t="shared" si="26"/>
        <v>1.6949152542372881</v>
      </c>
      <c r="P62" s="32">
        <f t="shared" si="26"/>
        <v>1.5025533586486841</v>
      </c>
      <c r="Q62" s="32">
        <f t="shared" si="26"/>
        <v>0.91009654062751411</v>
      </c>
      <c r="R62" s="32">
        <f t="shared" si="26"/>
        <v>1.1247866783885814</v>
      </c>
      <c r="S62" s="32">
        <f t="shared" si="26"/>
        <v>1.0700373381608934</v>
      </c>
      <c r="T62" s="32">
        <f t="shared" si="26"/>
        <v>0.31817379515817668</v>
      </c>
      <c r="U62" s="32">
        <f t="shared" si="26"/>
        <v>0.14676244429427507</v>
      </c>
      <c r="V62" s="32">
        <f t="shared" si="26"/>
        <v>0.21416575504984361</v>
      </c>
      <c r="W62" s="32">
        <f t="shared" si="26"/>
        <v>0.10431272469688664</v>
      </c>
      <c r="X62" s="32">
        <f t="shared" si="26"/>
        <v>0.54403395389215781</v>
      </c>
      <c r="Y62" s="32">
        <f t="shared" si="26"/>
        <v>0.42002587837165317</v>
      </c>
      <c r="Z62" s="32">
        <f t="shared" si="26"/>
        <v>0.18146312152621302</v>
      </c>
      <c r="AA62" s="32">
        <f t="shared" si="26"/>
        <v>0.2852321593816341</v>
      </c>
      <c r="AB62" s="32">
        <f t="shared" si="26"/>
        <v>0.51496341505704479</v>
      </c>
      <c r="AC62" s="32">
        <f t="shared" si="26"/>
        <v>0.1953125</v>
      </c>
      <c r="AD62" s="32">
        <f t="shared" si="26"/>
        <v>0.32717713821541794</v>
      </c>
      <c r="AE62" s="32">
        <f t="shared" si="26"/>
        <v>0.50658561296859173</v>
      </c>
      <c r="AF62" s="32">
        <f t="shared" si="26"/>
        <v>0.74769278898795555</v>
      </c>
      <c r="AG62" s="32">
        <f t="shared" si="26"/>
        <v>0.81915314602295208</v>
      </c>
      <c r="AH62" s="32">
        <f t="shared" si="26"/>
        <v>0.78658929722759519</v>
      </c>
      <c r="AI62" s="32">
        <f t="shared" si="26"/>
        <v>0.44626630588425348</v>
      </c>
      <c r="AJ62" s="32">
        <f t="shared" si="26"/>
        <v>0.53179190751445082</v>
      </c>
      <c r="AK62" s="32">
        <f t="shared" si="26"/>
        <v>0.44263399300766593</v>
      </c>
      <c r="AL62" s="32">
        <f t="shared" si="26"/>
        <v>1.0955416227577472</v>
      </c>
      <c r="AM62" s="32">
        <f t="shared" si="26"/>
        <v>0.54417791819295613</v>
      </c>
      <c r="AN62" s="32">
        <f t="shared" si="26"/>
        <v>0.73668617960884331</v>
      </c>
      <c r="AO62" s="32">
        <f t="shared" ref="AO62:BC62" si="27">AO44/AO$34*100</f>
        <v>0.41977015024699893</v>
      </c>
      <c r="AP62" s="32">
        <f t="shared" si="27"/>
        <v>1.5539040633143519</v>
      </c>
      <c r="AQ62" s="32">
        <f t="shared" si="27"/>
        <v>1.5135977685713113</v>
      </c>
      <c r="AR62" s="32">
        <f t="shared" si="27"/>
        <v>0.69064093818016437</v>
      </c>
      <c r="AS62" s="32">
        <f t="shared" si="27"/>
        <v>1.1990265329138721</v>
      </c>
      <c r="AT62" s="32">
        <f t="shared" si="27"/>
        <v>1.5477781055334803</v>
      </c>
      <c r="AU62" s="32">
        <f t="shared" si="27"/>
        <v>0.70624076809453462</v>
      </c>
      <c r="AV62" s="32">
        <f t="shared" si="27"/>
        <v>1.1226749619161001</v>
      </c>
      <c r="AW62" s="32">
        <f t="shared" si="27"/>
        <v>1.72427461550658</v>
      </c>
      <c r="AX62" s="32">
        <f t="shared" si="27"/>
        <v>2.3181874305469812</v>
      </c>
      <c r="AY62" s="32">
        <f t="shared" si="27"/>
        <v>2.5499362515937105</v>
      </c>
      <c r="AZ62" s="32">
        <f t="shared" si="27"/>
        <v>2.2409894932836814</v>
      </c>
      <c r="BA62" s="32">
        <f t="shared" si="27"/>
        <v>1.3702472054168837</v>
      </c>
      <c r="BB62" s="32">
        <f t="shared" si="27"/>
        <v>1.725528980037998</v>
      </c>
      <c r="BC62" s="32">
        <f t="shared" si="27"/>
        <v>1.7073965461062237</v>
      </c>
    </row>
    <row r="63" spans="1:55" s="28" customFormat="1" ht="15" customHeight="1" x14ac:dyDescent="0.3">
      <c r="A63" s="31" t="s">
        <v>95</v>
      </c>
      <c r="B63" s="32">
        <f t="shared" ref="B63:BC63" si="28">B45/B$34*100</f>
        <v>2.451119297251346E-2</v>
      </c>
      <c r="C63" s="32">
        <f t="shared" si="28"/>
        <v>1.2623516546692562E-2</v>
      </c>
      <c r="D63" s="32">
        <f t="shared" si="28"/>
        <v>1.7965451655360148E-2</v>
      </c>
      <c r="E63" s="32">
        <f t="shared" si="28"/>
        <v>9.2164521143039326E-3</v>
      </c>
      <c r="F63" s="32">
        <f t="shared" si="28"/>
        <v>3.8595137012736397E-2</v>
      </c>
      <c r="G63" s="32">
        <f t="shared" si="28"/>
        <v>4.2427242330265777E-2</v>
      </c>
      <c r="H63" s="32">
        <f t="shared" si="28"/>
        <v>1.7169257663732285E-2</v>
      </c>
      <c r="I63" s="32">
        <f t="shared" si="28"/>
        <v>2.1579873928104946E-2</v>
      </c>
      <c r="J63" s="32">
        <f t="shared" si="28"/>
        <v>4.1628723819435408E-2</v>
      </c>
      <c r="K63" s="32">
        <f t="shared" si="28"/>
        <v>6.949592290585619E-3</v>
      </c>
      <c r="L63" s="32">
        <f t="shared" si="28"/>
        <v>3.0583973997625243E-2</v>
      </c>
      <c r="M63" s="32">
        <f t="shared" si="28"/>
        <v>1.7685203379838865E-2</v>
      </c>
      <c r="N63" s="32">
        <f t="shared" si="28"/>
        <v>5.5934494492006027E-2</v>
      </c>
      <c r="O63" s="32">
        <f t="shared" si="28"/>
        <v>4.6918069321447424E-2</v>
      </c>
      <c r="P63" s="32">
        <f t="shared" si="28"/>
        <v>2.9461830561738907E-2</v>
      </c>
      <c r="Q63" s="32">
        <f t="shared" si="28"/>
        <v>2.5140788415124699E-2</v>
      </c>
      <c r="R63" s="32">
        <f t="shared" si="28"/>
        <v>4.2664322283704814E-2</v>
      </c>
      <c r="S63" s="32">
        <f t="shared" si="28"/>
        <v>3.7176523833384517E-2</v>
      </c>
      <c r="T63" s="32">
        <f t="shared" si="28"/>
        <v>8.2246493665633809E-3</v>
      </c>
      <c r="U63" s="32">
        <f t="shared" si="28"/>
        <v>5.3584665259573047E-3</v>
      </c>
      <c r="V63" s="32">
        <f t="shared" si="28"/>
        <v>8.4741845523319415E-3</v>
      </c>
      <c r="W63" s="32">
        <f t="shared" si="28"/>
        <v>3.3962282459451465E-3</v>
      </c>
      <c r="X63" s="32">
        <f t="shared" si="28"/>
        <v>1.5433587344458377E-2</v>
      </c>
      <c r="Y63" s="32">
        <f t="shared" si="28"/>
        <v>1.3934507813277593E-2</v>
      </c>
      <c r="Z63" s="32">
        <f t="shared" si="28"/>
        <v>5.4078413699864807E-3</v>
      </c>
      <c r="AA63" s="32">
        <f t="shared" si="28"/>
        <v>3.2660170921561156E-3</v>
      </c>
      <c r="AB63" s="32">
        <f t="shared" si="28"/>
        <v>1.5604951971425599E-2</v>
      </c>
      <c r="AC63" s="32">
        <f t="shared" si="28"/>
        <v>0</v>
      </c>
      <c r="AD63" s="32">
        <f t="shared" si="28"/>
        <v>9.0255762266322186E-3</v>
      </c>
      <c r="AE63" s="32">
        <f t="shared" si="28"/>
        <v>3.8968124074507055E-3</v>
      </c>
      <c r="AF63" s="32">
        <f t="shared" si="28"/>
        <v>1.2513686844986703E-2</v>
      </c>
      <c r="AG63" s="32">
        <f t="shared" si="28"/>
        <v>3.9572615749901069E-3</v>
      </c>
      <c r="AH63" s="32">
        <f t="shared" si="28"/>
        <v>1.9342359767891681E-2</v>
      </c>
      <c r="AI63" s="32">
        <f t="shared" si="28"/>
        <v>8.0772182060498375E-3</v>
      </c>
      <c r="AJ63" s="32">
        <f t="shared" si="28"/>
        <v>1.5414258188824664E-2</v>
      </c>
      <c r="AK63" s="32">
        <f t="shared" si="28"/>
        <v>2.5659941623632804E-2</v>
      </c>
      <c r="AL63" s="32">
        <f t="shared" si="28"/>
        <v>4.1534376457929061E-2</v>
      </c>
      <c r="AM63" s="32">
        <f t="shared" si="28"/>
        <v>2.0212322675738373E-2</v>
      </c>
      <c r="AN63" s="32">
        <f t="shared" si="28"/>
        <v>2.7724748694956471E-2</v>
      </c>
      <c r="AO63" s="32">
        <f t="shared" si="28"/>
        <v>1.5357444521231669E-2</v>
      </c>
      <c r="AP63" s="32">
        <f t="shared" si="28"/>
        <v>6.1770099411253741E-2</v>
      </c>
      <c r="AQ63" s="32">
        <f t="shared" si="28"/>
        <v>7.1783092005414495E-2</v>
      </c>
      <c r="AR63" s="32">
        <f t="shared" si="28"/>
        <v>2.9886625734983595E-2</v>
      </c>
      <c r="AS63" s="32">
        <f t="shared" si="28"/>
        <v>4.1550424407906454E-2</v>
      </c>
      <c r="AT63" s="32">
        <f t="shared" si="28"/>
        <v>6.7671912685880867E-2</v>
      </c>
      <c r="AU63" s="32">
        <f t="shared" si="28"/>
        <v>1.3847858197932054E-2</v>
      </c>
      <c r="AV63" s="32">
        <f t="shared" si="28"/>
        <v>5.5045636673195335E-2</v>
      </c>
      <c r="AW63" s="32">
        <f t="shared" si="28"/>
        <v>3.1710797526557796E-2</v>
      </c>
      <c r="AX63" s="32">
        <f t="shared" si="28"/>
        <v>9.8777626867514512E-2</v>
      </c>
      <c r="AY63" s="32">
        <f t="shared" si="28"/>
        <v>8.8861414828265664E-2</v>
      </c>
      <c r="AZ63" s="32">
        <f t="shared" si="28"/>
        <v>3.9898922729086315E-2</v>
      </c>
      <c r="BA63" s="32">
        <f t="shared" si="28"/>
        <v>4.2068993148763972E-2</v>
      </c>
      <c r="BB63" s="32">
        <f t="shared" si="28"/>
        <v>7.0270410951773679E-2</v>
      </c>
      <c r="BC63" s="32">
        <f t="shared" si="28"/>
        <v>4.8875855327468229E-2</v>
      </c>
    </row>
    <row r="64" spans="1:55" s="28" customFormat="1" ht="15" customHeight="1" x14ac:dyDescent="0.3"/>
    <row r="65" spans="1:55" s="23" customFormat="1" x14ac:dyDescent="0.3">
      <c r="A65" s="162" t="s">
        <v>137</v>
      </c>
      <c r="B65" s="162"/>
      <c r="C65" s="162"/>
      <c r="D65" s="162"/>
      <c r="E65" s="162"/>
      <c r="F65" s="162"/>
      <c r="G65" s="162"/>
      <c r="H65" s="162"/>
      <c r="I65" s="162"/>
    </row>
    <row r="66" spans="1:55" s="15" customFormat="1" x14ac:dyDescent="0.25">
      <c r="A66" s="16" t="s">
        <v>108</v>
      </c>
      <c r="M66" s="24"/>
    </row>
    <row r="67" spans="1:55" s="28" customFormat="1" ht="15" customHeight="1" x14ac:dyDescent="0.3">
      <c r="A67" s="168" t="s">
        <v>122</v>
      </c>
      <c r="B67" s="170" t="str">
        <f>B3</f>
        <v>2021. 6</v>
      </c>
      <c r="C67" s="170" t="s">
        <v>56</v>
      </c>
      <c r="D67" s="170" t="s">
        <v>56</v>
      </c>
      <c r="E67" s="170" t="s">
        <v>56</v>
      </c>
      <c r="F67" s="170" t="s">
        <v>56</v>
      </c>
      <c r="G67" s="170" t="s">
        <v>56</v>
      </c>
      <c r="H67" s="170" t="s">
        <v>56</v>
      </c>
      <c r="I67" s="170" t="s">
        <v>56</v>
      </c>
      <c r="J67" s="170" t="s">
        <v>56</v>
      </c>
      <c r="K67" s="170" t="s">
        <v>56</v>
      </c>
      <c r="L67" s="170" t="s">
        <v>56</v>
      </c>
      <c r="M67" s="170" t="s">
        <v>56</v>
      </c>
      <c r="N67" s="170" t="s">
        <v>56</v>
      </c>
      <c r="O67" s="170" t="s">
        <v>56</v>
      </c>
      <c r="P67" s="170" t="s">
        <v>56</v>
      </c>
      <c r="Q67" s="170" t="s">
        <v>56</v>
      </c>
      <c r="R67" s="170" t="s">
        <v>56</v>
      </c>
      <c r="S67" s="170" t="s">
        <v>56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28" customFormat="1" ht="15" customHeight="1" x14ac:dyDescent="0.3">
      <c r="A68" s="169" t="s">
        <v>52</v>
      </c>
      <c r="B68" s="169" t="s">
        <v>126</v>
      </c>
      <c r="C68" s="169" t="s">
        <v>53</v>
      </c>
      <c r="D68" s="169" t="s">
        <v>53</v>
      </c>
      <c r="E68" s="169" t="s">
        <v>53</v>
      </c>
      <c r="F68" s="169" t="s">
        <v>53</v>
      </c>
      <c r="G68" s="169" t="s">
        <v>53</v>
      </c>
      <c r="H68" s="169" t="s">
        <v>53</v>
      </c>
      <c r="I68" s="169" t="s">
        <v>53</v>
      </c>
      <c r="J68" s="169" t="s">
        <v>53</v>
      </c>
      <c r="K68" s="169" t="s">
        <v>53</v>
      </c>
      <c r="L68" s="169" t="s">
        <v>53</v>
      </c>
      <c r="M68" s="169" t="s">
        <v>53</v>
      </c>
      <c r="N68" s="169" t="s">
        <v>53</v>
      </c>
      <c r="O68" s="169" t="s">
        <v>53</v>
      </c>
      <c r="P68" s="169" t="s">
        <v>53</v>
      </c>
      <c r="Q68" s="169" t="s">
        <v>53</v>
      </c>
      <c r="R68" s="169" t="s">
        <v>53</v>
      </c>
      <c r="S68" s="169" t="s">
        <v>53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28" customFormat="1" ht="15" customHeight="1" x14ac:dyDescent="0.3">
      <c r="A69" s="169" t="s">
        <v>52</v>
      </c>
      <c r="B69" s="29" t="s">
        <v>57</v>
      </c>
      <c r="C69" s="29" t="s">
        <v>58</v>
      </c>
      <c r="D69" s="29" t="s">
        <v>119</v>
      </c>
      <c r="E69" s="29" t="s">
        <v>120</v>
      </c>
      <c r="F69" s="29" t="s">
        <v>61</v>
      </c>
      <c r="G69" s="29" t="s">
        <v>62</v>
      </c>
      <c r="H69" s="29" t="s">
        <v>63</v>
      </c>
      <c r="I69" s="29" t="s">
        <v>64</v>
      </c>
      <c r="J69" s="29" t="s">
        <v>65</v>
      </c>
      <c r="K69" s="29" t="s">
        <v>66</v>
      </c>
      <c r="L69" s="29" t="s">
        <v>67</v>
      </c>
      <c r="M69" s="29" t="s">
        <v>68</v>
      </c>
      <c r="N69" s="29" t="s">
        <v>69</v>
      </c>
      <c r="O69" s="29" t="s">
        <v>70</v>
      </c>
      <c r="P69" s="29" t="s">
        <v>71</v>
      </c>
      <c r="Q69" s="29" t="s">
        <v>72</v>
      </c>
      <c r="R69" s="29" t="s">
        <v>73</v>
      </c>
      <c r="S69" s="29" t="s">
        <v>74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28" customFormat="1" ht="15" customHeight="1" x14ac:dyDescent="0.3">
      <c r="A70" s="30" t="s">
        <v>31</v>
      </c>
      <c r="B70" s="32">
        <f t="shared" ref="B70:S81" si="29">T34/AL34*100</f>
        <v>104.52299700469531</v>
      </c>
      <c r="C70" s="32">
        <f t="shared" si="29"/>
        <v>104.45635071178472</v>
      </c>
      <c r="D70" s="32">
        <f t="shared" si="29"/>
        <v>102.82396368850057</v>
      </c>
      <c r="E70" s="32">
        <f t="shared" si="29"/>
        <v>105.51127492385265</v>
      </c>
      <c r="F70" s="32">
        <f t="shared" si="29"/>
        <v>100.05790946819806</v>
      </c>
      <c r="G70" s="32">
        <f t="shared" si="29"/>
        <v>103.02924648262849</v>
      </c>
      <c r="H70" s="32">
        <f t="shared" si="29"/>
        <v>108.12786278140531</v>
      </c>
      <c r="I70" s="32">
        <f t="shared" si="29"/>
        <v>109.04612097109279</v>
      </c>
      <c r="J70" s="32">
        <f t="shared" si="29"/>
        <v>100.07461262167932</v>
      </c>
      <c r="K70" s="32">
        <f t="shared" si="29"/>
        <v>99.261447562776965</v>
      </c>
      <c r="L70" s="32">
        <f t="shared" si="29"/>
        <v>113.4669790186515</v>
      </c>
      <c r="M70" s="32">
        <f t="shared" si="29"/>
        <v>101.72031076581575</v>
      </c>
      <c r="N70" s="32">
        <f t="shared" si="29"/>
        <v>98.669588838128163</v>
      </c>
      <c r="O70" s="32">
        <f t="shared" si="29"/>
        <v>97.631650117837964</v>
      </c>
      <c r="P70" s="32">
        <f t="shared" si="29"/>
        <v>103.13871525468812</v>
      </c>
      <c r="Q70" s="32">
        <f t="shared" si="29"/>
        <v>99.206698986337599</v>
      </c>
      <c r="R70" s="32">
        <f t="shared" si="29"/>
        <v>101.30650912214038</v>
      </c>
      <c r="S70" s="32">
        <f t="shared" si="29"/>
        <v>101.58683610296512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28" customFormat="1" ht="15" customHeight="1" x14ac:dyDescent="0.3">
      <c r="A71" s="30" t="s">
        <v>109</v>
      </c>
      <c r="B71" s="32">
        <f t="shared" si="29"/>
        <v>104.86072048717259</v>
      </c>
      <c r="C71" s="32">
        <f t="shared" si="29"/>
        <v>104.86026319359654</v>
      </c>
      <c r="D71" s="32">
        <f t="shared" si="29"/>
        <v>106.25592417061611</v>
      </c>
      <c r="E71" s="32">
        <f t="shared" si="29"/>
        <v>104.19730851968583</v>
      </c>
      <c r="F71" s="32">
        <f t="shared" si="29"/>
        <v>107.34252702199032</v>
      </c>
      <c r="G71" s="32">
        <f t="shared" si="29"/>
        <v>102.27900552486189</v>
      </c>
      <c r="H71" s="32">
        <f t="shared" si="29"/>
        <v>105.62820512820512</v>
      </c>
      <c r="I71" s="32">
        <f t="shared" si="29"/>
        <v>104.40558492612173</v>
      </c>
      <c r="J71" s="32">
        <f t="shared" si="29"/>
        <v>103.92213829169089</v>
      </c>
      <c r="K71" s="32">
        <f t="shared" si="29"/>
        <v>100.93603744149766</v>
      </c>
      <c r="L71" s="32">
        <f t="shared" si="29"/>
        <v>103.37261275904103</v>
      </c>
      <c r="M71" s="32">
        <f t="shared" si="29"/>
        <v>103.42522974101922</v>
      </c>
      <c r="N71" s="32">
        <f t="shared" si="29"/>
        <v>113.76146788990826</v>
      </c>
      <c r="O71" s="32">
        <f t="shared" si="29"/>
        <v>102.18978102189782</v>
      </c>
      <c r="P71" s="32">
        <f t="shared" si="29"/>
        <v>101.83639398998329</v>
      </c>
      <c r="Q71" s="32">
        <f t="shared" si="29"/>
        <v>108.0813633864761</v>
      </c>
      <c r="R71" s="32">
        <f t="shared" si="29"/>
        <v>107.71992818671454</v>
      </c>
      <c r="S71" s="32">
        <f t="shared" si="29"/>
        <v>99.662390276839972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28" customFormat="1" ht="15" customHeight="1" x14ac:dyDescent="0.3">
      <c r="A72" s="30" t="s">
        <v>110</v>
      </c>
      <c r="B72" s="32">
        <f t="shared" si="29"/>
        <v>107.89326887318707</v>
      </c>
      <c r="C72" s="32">
        <f t="shared" si="29"/>
        <v>107.21158251626501</v>
      </c>
      <c r="D72" s="32">
        <f t="shared" si="29"/>
        <v>108.43159424971734</v>
      </c>
      <c r="E72" s="32">
        <f t="shared" si="29"/>
        <v>106.46951908434445</v>
      </c>
      <c r="F72" s="32">
        <f t="shared" si="29"/>
        <v>106.5362840967576</v>
      </c>
      <c r="G72" s="32">
        <f t="shared" si="29"/>
        <v>107.73748723186924</v>
      </c>
      <c r="H72" s="32">
        <f t="shared" si="29"/>
        <v>105.76379066478077</v>
      </c>
      <c r="I72" s="32">
        <f t="shared" si="29"/>
        <v>113.26860841423949</v>
      </c>
      <c r="J72" s="32">
        <f t="shared" si="29"/>
        <v>106.52454780361758</v>
      </c>
      <c r="K72" s="32">
        <f t="shared" si="29"/>
        <v>110.89808274470232</v>
      </c>
      <c r="L72" s="32">
        <f t="shared" si="29"/>
        <v>110.6582651830004</v>
      </c>
      <c r="M72" s="32">
        <f t="shared" si="29"/>
        <v>108.97498773908778</v>
      </c>
      <c r="N72" s="32">
        <f t="shared" si="29"/>
        <v>112.18369259606374</v>
      </c>
      <c r="O72" s="32">
        <f t="shared" si="29"/>
        <v>105.40376442015787</v>
      </c>
      <c r="P72" s="32">
        <f t="shared" si="29"/>
        <v>111.16965226554268</v>
      </c>
      <c r="Q72" s="32">
        <f t="shared" si="29"/>
        <v>105.26995052699506</v>
      </c>
      <c r="R72" s="32">
        <f t="shared" si="29"/>
        <v>107.51295336787565</v>
      </c>
      <c r="S72" s="32">
        <f t="shared" si="29"/>
        <v>108.28087167070217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28" customFormat="1" ht="15" customHeight="1" x14ac:dyDescent="0.3">
      <c r="A73" s="30" t="s">
        <v>100</v>
      </c>
      <c r="B73" s="32">
        <f t="shared" si="29"/>
        <v>123.61222174697339</v>
      </c>
      <c r="C73" s="32">
        <f t="shared" si="29"/>
        <v>111.00970017636685</v>
      </c>
      <c r="D73" s="32">
        <f t="shared" si="29"/>
        <v>112.93261587379236</v>
      </c>
      <c r="E73" s="32">
        <f t="shared" si="29"/>
        <v>109.92553264841757</v>
      </c>
      <c r="F73" s="32">
        <f t="shared" si="29"/>
        <v>121.83954619124798</v>
      </c>
      <c r="G73" s="32">
        <f t="shared" si="29"/>
        <v>144.13847364280093</v>
      </c>
      <c r="H73" s="32">
        <f t="shared" si="29"/>
        <v>125.75006048874909</v>
      </c>
      <c r="I73" s="32">
        <f t="shared" si="29"/>
        <v>148.20846905537459</v>
      </c>
      <c r="J73" s="32">
        <f t="shared" si="29"/>
        <v>127.01208273602293</v>
      </c>
      <c r="K73" s="32">
        <f t="shared" si="29"/>
        <v>125.61144439317029</v>
      </c>
      <c r="L73" s="32">
        <f t="shared" si="29"/>
        <v>139.96101364522417</v>
      </c>
      <c r="M73" s="32">
        <f t="shared" si="29"/>
        <v>133.29297820823246</v>
      </c>
      <c r="N73" s="32">
        <f t="shared" si="29"/>
        <v>137.40283493369913</v>
      </c>
      <c r="O73" s="32">
        <f t="shared" si="29"/>
        <v>136.88888888888889</v>
      </c>
      <c r="P73" s="32">
        <f t="shared" si="29"/>
        <v>140.22770398481975</v>
      </c>
      <c r="Q73" s="32">
        <f t="shared" si="29"/>
        <v>123.63852556480381</v>
      </c>
      <c r="R73" s="32">
        <f t="shared" si="29"/>
        <v>133.15733896515312</v>
      </c>
      <c r="S73" s="32">
        <f t="shared" si="29"/>
        <v>141.76264396594894</v>
      </c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28" customFormat="1" ht="15" customHeight="1" x14ac:dyDescent="0.3">
      <c r="A74" s="30" t="s">
        <v>111</v>
      </c>
      <c r="B74" s="32">
        <f t="shared" si="29"/>
        <v>116.80999299171373</v>
      </c>
      <c r="C74" s="32">
        <f t="shared" si="29"/>
        <v>113.83930420376889</v>
      </c>
      <c r="D74" s="32">
        <f t="shared" si="29"/>
        <v>111.19242077752369</v>
      </c>
      <c r="E74" s="32">
        <f t="shared" si="29"/>
        <v>115.06745490374412</v>
      </c>
      <c r="F74" s="32">
        <f t="shared" si="29"/>
        <v>116.23711340206187</v>
      </c>
      <c r="G74" s="32">
        <f t="shared" si="29"/>
        <v>119.10843373493975</v>
      </c>
      <c r="H74" s="32">
        <f t="shared" si="29"/>
        <v>114.33706070287539</v>
      </c>
      <c r="I74" s="32">
        <f t="shared" si="29"/>
        <v>124.49629934210526</v>
      </c>
      <c r="J74" s="32">
        <f t="shared" si="29"/>
        <v>113.7093454096336</v>
      </c>
      <c r="K74" s="32">
        <f t="shared" si="29"/>
        <v>100.60658578856152</v>
      </c>
      <c r="L74" s="32">
        <f t="shared" si="29"/>
        <v>134.14659795982752</v>
      </c>
      <c r="M74" s="32">
        <f t="shared" si="29"/>
        <v>112.17600964436407</v>
      </c>
      <c r="N74" s="32">
        <f t="shared" si="29"/>
        <v>119.70878835153407</v>
      </c>
      <c r="O74" s="32">
        <f t="shared" si="29"/>
        <v>126.2904335856848</v>
      </c>
      <c r="P74" s="32">
        <f t="shared" si="29"/>
        <v>130.23255813953489</v>
      </c>
      <c r="Q74" s="32">
        <f t="shared" si="29"/>
        <v>106.65587699777464</v>
      </c>
      <c r="R74" s="32">
        <f t="shared" si="29"/>
        <v>124.12480974124809</v>
      </c>
      <c r="S74" s="32">
        <f t="shared" si="29"/>
        <v>122.65193370165746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28" customFormat="1" ht="15" customHeight="1" x14ac:dyDescent="0.3">
      <c r="A75" s="30" t="s">
        <v>102</v>
      </c>
      <c r="B75" s="32">
        <f t="shared" si="29"/>
        <v>114.38035955823452</v>
      </c>
      <c r="C75" s="32">
        <f t="shared" si="29"/>
        <v>107.78418604651164</v>
      </c>
      <c r="D75" s="32">
        <f t="shared" si="29"/>
        <v>107.01668302257114</v>
      </c>
      <c r="E75" s="32">
        <f t="shared" si="29"/>
        <v>108.25292178603536</v>
      </c>
      <c r="F75" s="32">
        <f t="shared" si="29"/>
        <v>111.80285343709468</v>
      </c>
      <c r="G75" s="32">
        <f t="shared" si="29"/>
        <v>121.52845528455285</v>
      </c>
      <c r="H75" s="32">
        <f t="shared" si="29"/>
        <v>118.75595896418901</v>
      </c>
      <c r="I75" s="32">
        <f t="shared" si="29"/>
        <v>115.15690214870924</v>
      </c>
      <c r="J75" s="32">
        <f t="shared" si="29"/>
        <v>112.78987053634941</v>
      </c>
      <c r="K75" s="32">
        <f t="shared" si="29"/>
        <v>94.532710280373834</v>
      </c>
      <c r="L75" s="32">
        <f t="shared" si="29"/>
        <v>128.61512319456244</v>
      </c>
      <c r="M75" s="32">
        <f t="shared" si="29"/>
        <v>122.89599411980889</v>
      </c>
      <c r="N75" s="32">
        <f t="shared" si="29"/>
        <v>119.11997467553024</v>
      </c>
      <c r="O75" s="32">
        <f t="shared" si="29"/>
        <v>120.30757097791798</v>
      </c>
      <c r="P75" s="32">
        <f t="shared" si="29"/>
        <v>142.32</v>
      </c>
      <c r="Q75" s="32">
        <f t="shared" si="29"/>
        <v>109.22401171303076</v>
      </c>
      <c r="R75" s="32">
        <f t="shared" si="29"/>
        <v>121.43540669856459</v>
      </c>
      <c r="S75" s="32">
        <f t="shared" si="29"/>
        <v>128.82991556091676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28" customFormat="1" ht="15" customHeight="1" x14ac:dyDescent="0.3">
      <c r="A76" s="30" t="s">
        <v>112</v>
      </c>
      <c r="B76" s="32">
        <f t="shared" si="29"/>
        <v>112.6830682362431</v>
      </c>
      <c r="C76" s="32">
        <f t="shared" si="29"/>
        <v>105.51094598913392</v>
      </c>
      <c r="D76" s="32">
        <f t="shared" si="29"/>
        <v>103.38044039626273</v>
      </c>
      <c r="E76" s="32">
        <f t="shared" si="29"/>
        <v>107.08847557795933</v>
      </c>
      <c r="F76" s="32">
        <f t="shared" si="29"/>
        <v>106.22058992310342</v>
      </c>
      <c r="G76" s="32">
        <f t="shared" si="29"/>
        <v>114.86887998966542</v>
      </c>
      <c r="H76" s="32">
        <f t="shared" si="29"/>
        <v>118.09824496239204</v>
      </c>
      <c r="I76" s="32">
        <f t="shared" si="29"/>
        <v>116.17031000076167</v>
      </c>
      <c r="J76" s="32">
        <f t="shared" si="29"/>
        <v>111.84412733260154</v>
      </c>
      <c r="K76" s="32">
        <f t="shared" si="29"/>
        <v>100.6241134751773</v>
      </c>
      <c r="L76" s="32">
        <f t="shared" si="29"/>
        <v>129.14687774846087</v>
      </c>
      <c r="M76" s="32">
        <f t="shared" si="29"/>
        <v>123.27281896116995</v>
      </c>
      <c r="N76" s="32">
        <f t="shared" si="29"/>
        <v>111.72664779619895</v>
      </c>
      <c r="O76" s="32">
        <f t="shared" si="29"/>
        <v>120.64755838641187</v>
      </c>
      <c r="P76" s="32">
        <f t="shared" si="29"/>
        <v>121.64276401564538</v>
      </c>
      <c r="Q76" s="32">
        <f t="shared" si="29"/>
        <v>110.74168797953965</v>
      </c>
      <c r="R76" s="32">
        <f t="shared" si="29"/>
        <v>117.06036745406824</v>
      </c>
      <c r="S76" s="32">
        <f t="shared" si="29"/>
        <v>112.44987971130713</v>
      </c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s="28" customFormat="1" ht="15" customHeight="1" x14ac:dyDescent="0.3">
      <c r="A77" s="30" t="s">
        <v>104</v>
      </c>
      <c r="B77" s="32">
        <f t="shared" si="29"/>
        <v>100.76340590147743</v>
      </c>
      <c r="C77" s="32">
        <f t="shared" si="29"/>
        <v>102.45540398740818</v>
      </c>
      <c r="D77" s="32">
        <f t="shared" si="29"/>
        <v>101.56699516435086</v>
      </c>
      <c r="E77" s="32">
        <f t="shared" si="29"/>
        <v>103.30826184040427</v>
      </c>
      <c r="F77" s="32">
        <f t="shared" si="29"/>
        <v>101.01922874855522</v>
      </c>
      <c r="G77" s="32">
        <f t="shared" si="29"/>
        <v>96.426193118756942</v>
      </c>
      <c r="H77" s="32">
        <f t="shared" si="29"/>
        <v>100.5089058524173</v>
      </c>
      <c r="I77" s="32">
        <f t="shared" si="29"/>
        <v>101.01412845627114</v>
      </c>
      <c r="J77" s="32">
        <f t="shared" si="29"/>
        <v>102.43495336278841</v>
      </c>
      <c r="K77" s="32">
        <f t="shared" si="29"/>
        <v>93.541752365281766</v>
      </c>
      <c r="L77" s="32">
        <f t="shared" si="29"/>
        <v>105.67454798331015</v>
      </c>
      <c r="M77" s="32">
        <f t="shared" si="29"/>
        <v>104.80576692030436</v>
      </c>
      <c r="N77" s="32">
        <f t="shared" si="29"/>
        <v>100.89712918660287</v>
      </c>
      <c r="O77" s="32">
        <f t="shared" si="29"/>
        <v>96.234230841649406</v>
      </c>
      <c r="P77" s="32">
        <f t="shared" si="29"/>
        <v>105.94473007712082</v>
      </c>
      <c r="Q77" s="32">
        <f t="shared" si="29"/>
        <v>97.459703417150223</v>
      </c>
      <c r="R77" s="32">
        <f t="shared" si="29"/>
        <v>99.144634525660962</v>
      </c>
      <c r="S77" s="32">
        <f t="shared" si="29"/>
        <v>93.706724111401755</v>
      </c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1:55" s="28" customFormat="1" ht="15" customHeight="1" x14ac:dyDescent="0.3">
      <c r="A78" s="30" t="s">
        <v>105</v>
      </c>
      <c r="B78" s="32">
        <f t="shared" si="29"/>
        <v>83.90114493158336</v>
      </c>
      <c r="C78" s="32">
        <f t="shared" si="29"/>
        <v>83.052587091710436</v>
      </c>
      <c r="D78" s="32">
        <f t="shared" si="29"/>
        <v>85.500178422742962</v>
      </c>
      <c r="E78" s="32">
        <f t="shared" si="29"/>
        <v>80.529671407552712</v>
      </c>
      <c r="F78" s="32">
        <f t="shared" si="29"/>
        <v>85.681707118423205</v>
      </c>
      <c r="G78" s="32">
        <f t="shared" si="29"/>
        <v>82.007759456838031</v>
      </c>
      <c r="H78" s="32">
        <f t="shared" si="29"/>
        <v>80.314490445859875</v>
      </c>
      <c r="I78" s="32">
        <f t="shared" si="29"/>
        <v>88.789722785665987</v>
      </c>
      <c r="J78" s="32">
        <f t="shared" si="29"/>
        <v>81.652149480191056</v>
      </c>
      <c r="K78" s="32">
        <f t="shared" si="29"/>
        <v>82.837127845884424</v>
      </c>
      <c r="L78" s="32">
        <f t="shared" si="29"/>
        <v>88.999857326294759</v>
      </c>
      <c r="M78" s="32">
        <f t="shared" si="29"/>
        <v>84.872351982618142</v>
      </c>
      <c r="N78" s="32">
        <f t="shared" si="29"/>
        <v>82.071247810005843</v>
      </c>
      <c r="O78" s="32">
        <f t="shared" si="29"/>
        <v>81.696529825357217</v>
      </c>
      <c r="P78" s="32">
        <f t="shared" si="29"/>
        <v>84.669421487603302</v>
      </c>
      <c r="Q78" s="32">
        <f t="shared" si="29"/>
        <v>81.015850144092212</v>
      </c>
      <c r="R78" s="32">
        <f t="shared" si="29"/>
        <v>82.954141485958061</v>
      </c>
      <c r="S78" s="32">
        <f t="shared" si="29"/>
        <v>90.57692307692308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</row>
    <row r="79" spans="1:55" s="28" customFormat="1" ht="15" customHeight="1" x14ac:dyDescent="0.3">
      <c r="A79" s="30" t="s">
        <v>113</v>
      </c>
      <c r="B79" s="32">
        <f t="shared" si="29"/>
        <v>53.96707943219571</v>
      </c>
      <c r="C79" s="32">
        <f t="shared" si="29"/>
        <v>52.872319496360419</v>
      </c>
      <c r="D79" s="32">
        <f t="shared" si="29"/>
        <v>54.636072973481284</v>
      </c>
      <c r="E79" s="32">
        <f t="shared" si="29"/>
        <v>50.938337801608583</v>
      </c>
      <c r="F79" s="32">
        <f t="shared" si="29"/>
        <v>54.207814512666388</v>
      </c>
      <c r="G79" s="32">
        <f t="shared" si="29"/>
        <v>55.056997332039778</v>
      </c>
      <c r="H79" s="32">
        <f t="shared" si="29"/>
        <v>54.207920792079214</v>
      </c>
      <c r="I79" s="32">
        <f t="shared" si="29"/>
        <v>54.509949786126086</v>
      </c>
      <c r="J79" s="32">
        <f t="shared" si="29"/>
        <v>50.74571902043823</v>
      </c>
      <c r="K79" s="32">
        <f t="shared" si="29"/>
        <v>48.353096179183133</v>
      </c>
      <c r="L79" s="32">
        <f t="shared" si="29"/>
        <v>55.42628266259775</v>
      </c>
      <c r="M79" s="32">
        <f t="shared" si="29"/>
        <v>49.252173913043478</v>
      </c>
      <c r="N79" s="32">
        <f t="shared" si="29"/>
        <v>55.192447349310093</v>
      </c>
      <c r="O79" s="32">
        <f t="shared" si="29"/>
        <v>55.947136563876654</v>
      </c>
      <c r="P79" s="32">
        <f t="shared" si="29"/>
        <v>55.720930232558139</v>
      </c>
      <c r="Q79" s="32">
        <f t="shared" si="29"/>
        <v>53.584995251661915</v>
      </c>
      <c r="R79" s="32">
        <f t="shared" si="29"/>
        <v>56.938918792417503</v>
      </c>
      <c r="S79" s="32">
        <f t="shared" si="29"/>
        <v>54.656281747375544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55" s="28" customFormat="1" ht="15" customHeight="1" x14ac:dyDescent="0.3">
      <c r="A80" s="30" t="s">
        <v>114</v>
      </c>
      <c r="B80" s="32">
        <f t="shared" si="29"/>
        <v>30.356198201375417</v>
      </c>
      <c r="C80" s="32">
        <f t="shared" si="29"/>
        <v>28.171428571428571</v>
      </c>
      <c r="D80" s="32">
        <f t="shared" si="29"/>
        <v>29.892473118279572</v>
      </c>
      <c r="E80" s="32">
        <f t="shared" si="29"/>
        <v>26.219512195121951</v>
      </c>
      <c r="F80" s="32">
        <f t="shared" si="29"/>
        <v>35.031055900621119</v>
      </c>
      <c r="G80" s="32">
        <f t="shared" si="29"/>
        <v>28.590785907859079</v>
      </c>
      <c r="H80" s="32">
        <f t="shared" si="29"/>
        <v>28.410159924741297</v>
      </c>
      <c r="I80" s="32">
        <f t="shared" si="29"/>
        <v>25.940594059405942</v>
      </c>
      <c r="J80" s="32">
        <f t="shared" si="29"/>
        <v>33.295964125560538</v>
      </c>
      <c r="K80" s="32">
        <f t="shared" si="29"/>
        <v>27.450980392156865</v>
      </c>
      <c r="L80" s="32">
        <f t="shared" si="29"/>
        <v>33.067274800456097</v>
      </c>
      <c r="M80" s="32">
        <f t="shared" si="29"/>
        <v>29.885057471264371</v>
      </c>
      <c r="N80" s="32">
        <f t="shared" si="29"/>
        <v>31.824234354194409</v>
      </c>
      <c r="O80" s="32">
        <f t="shared" si="29"/>
        <v>31.363636363636367</v>
      </c>
      <c r="P80" s="32">
        <f t="shared" si="29"/>
        <v>36.201780415430271</v>
      </c>
      <c r="Q80" s="32">
        <f t="shared" si="29"/>
        <v>32.309941520467838</v>
      </c>
      <c r="R80" s="32">
        <f t="shared" si="29"/>
        <v>31.221719457013574</v>
      </c>
      <c r="S80" s="32">
        <f t="shared" si="29"/>
        <v>26.335877862595421</v>
      </c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spans="1:55" s="28" customFormat="1" ht="15" customHeight="1" x14ac:dyDescent="0.3">
      <c r="A81" s="31" t="s">
        <v>95</v>
      </c>
      <c r="B81" s="32">
        <f t="shared" si="29"/>
        <v>20.697674418604649</v>
      </c>
      <c r="C81" s="32">
        <f t="shared" si="29"/>
        <v>27.692307692307693</v>
      </c>
      <c r="D81" s="32">
        <f t="shared" si="29"/>
        <v>31.428571428571427</v>
      </c>
      <c r="E81" s="32">
        <f t="shared" si="29"/>
        <v>23.333333333333332</v>
      </c>
      <c r="F81" s="32">
        <f t="shared" si="29"/>
        <v>25</v>
      </c>
      <c r="G81" s="32">
        <f t="shared" si="29"/>
        <v>20</v>
      </c>
      <c r="H81" s="32">
        <f t="shared" si="29"/>
        <v>19.565217391304348</v>
      </c>
      <c r="I81" s="32">
        <f t="shared" si="29"/>
        <v>8.5714285714285712</v>
      </c>
      <c r="J81" s="32">
        <f t="shared" si="29"/>
        <v>23.076923076923077</v>
      </c>
      <c r="K81" s="32">
        <f t="shared" si="29"/>
        <v>0</v>
      </c>
      <c r="L81" s="32">
        <f t="shared" si="29"/>
        <v>18.604651162790699</v>
      </c>
      <c r="M81" s="32">
        <f t="shared" si="29"/>
        <v>12.5</v>
      </c>
      <c r="N81" s="32">
        <f t="shared" si="29"/>
        <v>12.5</v>
      </c>
      <c r="O81" s="32">
        <f t="shared" si="29"/>
        <v>4.3478260869565215</v>
      </c>
      <c r="P81" s="32">
        <f t="shared" si="29"/>
        <v>50</v>
      </c>
      <c r="Q81" s="32">
        <f t="shared" si="29"/>
        <v>19.047619047619047</v>
      </c>
      <c r="R81" s="32">
        <f t="shared" si="29"/>
        <v>22.222222222222221</v>
      </c>
      <c r="S81" s="32">
        <f t="shared" si="29"/>
        <v>53.333333333333336</v>
      </c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</row>
    <row r="82" spans="1:55" s="28" customFormat="1" ht="15" customHeight="1" x14ac:dyDescent="0.3">
      <c r="B82" s="28" t="s">
        <v>115</v>
      </c>
    </row>
  </sheetData>
  <mergeCells count="22">
    <mergeCell ref="A1:I1"/>
    <mergeCell ref="A3:A5"/>
    <mergeCell ref="B4:S4"/>
    <mergeCell ref="T4:AK4"/>
    <mergeCell ref="AL4:BC4"/>
    <mergeCell ref="B3:BC3"/>
    <mergeCell ref="A29:I29"/>
    <mergeCell ref="A31:A33"/>
    <mergeCell ref="B31:BC31"/>
    <mergeCell ref="B32:S32"/>
    <mergeCell ref="T32:AK32"/>
    <mergeCell ref="AL32:BC32"/>
    <mergeCell ref="A65:I65"/>
    <mergeCell ref="A67:A69"/>
    <mergeCell ref="B67:S67"/>
    <mergeCell ref="B68:S68"/>
    <mergeCell ref="A47:I47"/>
    <mergeCell ref="A49:A51"/>
    <mergeCell ref="B49:BC49"/>
    <mergeCell ref="B50:S50"/>
    <mergeCell ref="T50:AK50"/>
    <mergeCell ref="AL50:BC50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B35:AG45 AS44 AH35:BC43 AH44:AR44 AT44:B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인구+세대(충남 내국인)</vt:lpstr>
      <vt:lpstr>인구+세대(전국 내국인)</vt:lpstr>
      <vt:lpstr>연령대별 성별 시군별(충남 내국인)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2020-03-12T00:52:08Z</dcterms:created>
  <dcterms:modified xsi:type="dcterms:W3CDTF">2021-07-06T11:27:17Z</dcterms:modified>
</cp:coreProperties>
</file>