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주민등록인구\2021.03\"/>
    </mc:Choice>
  </mc:AlternateContent>
  <bookViews>
    <workbookView xWindow="0" yWindow="0" windowWidth="23085" windowHeight="11475"/>
  </bookViews>
  <sheets>
    <sheet name="인구+세대(충남 내국인)" sheetId="2" r:id="rId1"/>
    <sheet name="인구+세대(전국 내국인)" sheetId="3" r:id="rId2"/>
    <sheet name="연령대별 성별 시군별(충남 내국인)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3" l="1"/>
  <c r="D20" i="3"/>
  <c r="D21" i="3"/>
  <c r="D22" i="3"/>
  <c r="D18" i="3"/>
  <c r="D17" i="3"/>
  <c r="D7" i="3"/>
  <c r="D8" i="3"/>
  <c r="D9" i="3"/>
  <c r="D10" i="3"/>
  <c r="D11" i="3"/>
  <c r="D12" i="3"/>
  <c r="D13" i="3"/>
  <c r="D14" i="3"/>
  <c r="D15" i="3"/>
  <c r="D16" i="3"/>
  <c r="D6" i="3"/>
  <c r="B35" i="4" l="1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B36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B37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B38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B39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B40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B41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B42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B43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B44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B45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N34" i="4" l="1"/>
  <c r="F34" i="4"/>
  <c r="B34" i="4"/>
  <c r="P34" i="4"/>
  <c r="L34" i="4"/>
  <c r="H34" i="4"/>
  <c r="Q34" i="4"/>
  <c r="M34" i="4"/>
  <c r="I34" i="4"/>
  <c r="E34" i="4"/>
  <c r="S34" i="4"/>
  <c r="O34" i="4"/>
  <c r="K34" i="4"/>
  <c r="G34" i="4"/>
  <c r="C34" i="4"/>
  <c r="R34" i="4"/>
  <c r="J34" i="4"/>
  <c r="D34" i="4"/>
  <c r="B5" i="3"/>
  <c r="C6" i="2" l="1"/>
  <c r="D8" i="2" l="1"/>
  <c r="D9" i="2"/>
  <c r="D10" i="2"/>
  <c r="D11" i="2"/>
  <c r="D12" i="2"/>
  <c r="D13" i="2"/>
  <c r="D14" i="2"/>
  <c r="D15" i="2"/>
  <c r="D16" i="2"/>
  <c r="D18" i="2"/>
  <c r="D19" i="2"/>
  <c r="D20" i="2"/>
  <c r="D21" i="2"/>
  <c r="D22" i="2"/>
  <c r="D23" i="2"/>
  <c r="D24" i="2"/>
  <c r="E17" i="2"/>
  <c r="F17" i="2"/>
  <c r="D7" i="2"/>
  <c r="C17" i="2"/>
  <c r="C5" i="2" s="1"/>
  <c r="D17" i="2" l="1"/>
  <c r="D6" i="2"/>
  <c r="G5" i="3"/>
  <c r="D5" i="2" l="1"/>
  <c r="D5" i="3"/>
  <c r="BC45" i="4" l="1"/>
  <c r="BB45" i="4"/>
  <c r="BA45" i="4"/>
  <c r="AZ45" i="4"/>
  <c r="AY45" i="4"/>
  <c r="AX45" i="4"/>
  <c r="AW45" i="4"/>
  <c r="AV45" i="4"/>
  <c r="AU45" i="4"/>
  <c r="AT45" i="4"/>
  <c r="AS45" i="4"/>
  <c r="AR45" i="4"/>
  <c r="AQ45" i="4"/>
  <c r="AP45" i="4"/>
  <c r="AO45" i="4"/>
  <c r="AN45" i="4"/>
  <c r="AM45" i="4"/>
  <c r="AL45" i="4"/>
  <c r="AK45" i="4"/>
  <c r="AJ45" i="4"/>
  <c r="AI45" i="4"/>
  <c r="AH45" i="4"/>
  <c r="AG45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BC44" i="4"/>
  <c r="BB44" i="4"/>
  <c r="BA44" i="4"/>
  <c r="AZ44" i="4"/>
  <c r="AY44" i="4"/>
  <c r="AX44" i="4"/>
  <c r="AW44" i="4"/>
  <c r="AV44" i="4"/>
  <c r="AU44" i="4"/>
  <c r="AT44" i="4"/>
  <c r="AS44" i="4"/>
  <c r="AR44" i="4"/>
  <c r="AQ44" i="4"/>
  <c r="AP44" i="4"/>
  <c r="AO44" i="4"/>
  <c r="AN44" i="4"/>
  <c r="AM44" i="4"/>
  <c r="AL44" i="4"/>
  <c r="AK44" i="4"/>
  <c r="AJ44" i="4"/>
  <c r="AI44" i="4"/>
  <c r="AH44" i="4"/>
  <c r="AG44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BC43" i="4"/>
  <c r="BB43" i="4"/>
  <c r="BA43" i="4"/>
  <c r="AZ43" i="4"/>
  <c r="AY43" i="4"/>
  <c r="AX43" i="4"/>
  <c r="AW43" i="4"/>
  <c r="AV43" i="4"/>
  <c r="AU43" i="4"/>
  <c r="AT43" i="4"/>
  <c r="AS43" i="4"/>
  <c r="AR43" i="4"/>
  <c r="AQ43" i="4"/>
  <c r="AP43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BC42" i="4"/>
  <c r="BB42" i="4"/>
  <c r="BA42" i="4"/>
  <c r="AZ42" i="4"/>
  <c r="AY42" i="4"/>
  <c r="AX42" i="4"/>
  <c r="AW42" i="4"/>
  <c r="AV42" i="4"/>
  <c r="AU42" i="4"/>
  <c r="AT42" i="4"/>
  <c r="AS42" i="4"/>
  <c r="AR42" i="4"/>
  <c r="AQ42" i="4"/>
  <c r="AP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BC41" i="4"/>
  <c r="BB41" i="4"/>
  <c r="BA41" i="4"/>
  <c r="AZ41" i="4"/>
  <c r="AY41" i="4"/>
  <c r="AX41" i="4"/>
  <c r="AW41" i="4"/>
  <c r="AV41" i="4"/>
  <c r="AU41" i="4"/>
  <c r="AT41" i="4"/>
  <c r="AS41" i="4"/>
  <c r="AR41" i="4"/>
  <c r="AQ41" i="4"/>
  <c r="AP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BC40" i="4"/>
  <c r="BB40" i="4"/>
  <c r="BA40" i="4"/>
  <c r="AZ40" i="4"/>
  <c r="AY40" i="4"/>
  <c r="AX40" i="4"/>
  <c r="AW40" i="4"/>
  <c r="AV40" i="4"/>
  <c r="AU40" i="4"/>
  <c r="AT40" i="4"/>
  <c r="AS40" i="4"/>
  <c r="AR40" i="4"/>
  <c r="AQ40" i="4"/>
  <c r="AP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BC39" i="4"/>
  <c r="BB39" i="4"/>
  <c r="BA39" i="4"/>
  <c r="AZ39" i="4"/>
  <c r="AY39" i="4"/>
  <c r="AX39" i="4"/>
  <c r="AW39" i="4"/>
  <c r="AV39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BC38" i="4"/>
  <c r="BB38" i="4"/>
  <c r="BA38" i="4"/>
  <c r="AZ38" i="4"/>
  <c r="AY38" i="4"/>
  <c r="AX38" i="4"/>
  <c r="AW38" i="4"/>
  <c r="AV38" i="4"/>
  <c r="AU38" i="4"/>
  <c r="AT38" i="4"/>
  <c r="AS38" i="4"/>
  <c r="AR38" i="4"/>
  <c r="AQ38" i="4"/>
  <c r="AP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BC37" i="4"/>
  <c r="BB37" i="4"/>
  <c r="BA37" i="4"/>
  <c r="AZ37" i="4"/>
  <c r="AY37" i="4"/>
  <c r="AX37" i="4"/>
  <c r="AW37" i="4"/>
  <c r="AV37" i="4"/>
  <c r="AU37" i="4"/>
  <c r="AT37" i="4"/>
  <c r="AS37" i="4"/>
  <c r="AR37" i="4"/>
  <c r="AQ37" i="4"/>
  <c r="AP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BC36" i="4"/>
  <c r="BB36" i="4"/>
  <c r="BA36" i="4"/>
  <c r="AZ36" i="4"/>
  <c r="AY36" i="4"/>
  <c r="AX36" i="4"/>
  <c r="AW36" i="4"/>
  <c r="AV36" i="4"/>
  <c r="AU36" i="4"/>
  <c r="AT36" i="4"/>
  <c r="AS36" i="4"/>
  <c r="AR36" i="4"/>
  <c r="AQ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BC35" i="4"/>
  <c r="BB35" i="4"/>
  <c r="BA35" i="4"/>
  <c r="AZ35" i="4"/>
  <c r="AY35" i="4"/>
  <c r="AX35" i="4"/>
  <c r="AW35" i="4"/>
  <c r="AV35" i="4"/>
  <c r="AU35" i="4"/>
  <c r="AT35" i="4"/>
  <c r="AS35" i="4"/>
  <c r="AR35" i="4"/>
  <c r="AQ35" i="4"/>
  <c r="AP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I22" i="3"/>
  <c r="H22" i="3"/>
  <c r="I21" i="3"/>
  <c r="H21" i="3"/>
  <c r="I20" i="3"/>
  <c r="H20" i="3"/>
  <c r="I19" i="3"/>
  <c r="H19" i="3"/>
  <c r="I18" i="3"/>
  <c r="H18" i="3"/>
  <c r="I17" i="3"/>
  <c r="H17" i="3"/>
  <c r="I16" i="3"/>
  <c r="H16" i="3"/>
  <c r="I15" i="3"/>
  <c r="H15" i="3"/>
  <c r="I14" i="3"/>
  <c r="H14" i="3"/>
  <c r="I13" i="3"/>
  <c r="H13" i="3"/>
  <c r="I12" i="3"/>
  <c r="H12" i="3"/>
  <c r="I11" i="3"/>
  <c r="H11" i="3"/>
  <c r="I10" i="3"/>
  <c r="H10" i="3"/>
  <c r="I9" i="3"/>
  <c r="H9" i="3"/>
  <c r="I8" i="3"/>
  <c r="H8" i="3"/>
  <c r="I7" i="3"/>
  <c r="H7" i="3"/>
  <c r="I6" i="3"/>
  <c r="H6" i="3"/>
  <c r="I5" i="3"/>
  <c r="H5" i="3"/>
  <c r="J24" i="2"/>
  <c r="K24" i="2" s="1"/>
  <c r="H24" i="2"/>
  <c r="I24" i="2" s="1"/>
  <c r="J23" i="2"/>
  <c r="K23" i="2" s="1"/>
  <c r="H23" i="2"/>
  <c r="I23" i="2" s="1"/>
  <c r="J22" i="2"/>
  <c r="K22" i="2" s="1"/>
  <c r="H22" i="2"/>
  <c r="I22" i="2" s="1"/>
  <c r="J21" i="2"/>
  <c r="K21" i="2" s="1"/>
  <c r="H21" i="2"/>
  <c r="I21" i="2" s="1"/>
  <c r="J20" i="2"/>
  <c r="K20" i="2" s="1"/>
  <c r="H20" i="2"/>
  <c r="I20" i="2" s="1"/>
  <c r="J19" i="2"/>
  <c r="K19" i="2" s="1"/>
  <c r="H19" i="2"/>
  <c r="I19" i="2" s="1"/>
  <c r="J18" i="2"/>
  <c r="K18" i="2" s="1"/>
  <c r="H18" i="2"/>
  <c r="I18" i="2" s="1"/>
  <c r="G17" i="2"/>
  <c r="H17" i="2"/>
  <c r="I17" i="2" s="1"/>
  <c r="B17" i="2"/>
  <c r="J16" i="2"/>
  <c r="K16" i="2" s="1"/>
  <c r="H16" i="2"/>
  <c r="I16" i="2" s="1"/>
  <c r="J15" i="2"/>
  <c r="K15" i="2" s="1"/>
  <c r="H15" i="2"/>
  <c r="I15" i="2" s="1"/>
  <c r="J14" i="2"/>
  <c r="K14" i="2" s="1"/>
  <c r="H14" i="2"/>
  <c r="I14" i="2" s="1"/>
  <c r="J13" i="2"/>
  <c r="K13" i="2" s="1"/>
  <c r="H13" i="2"/>
  <c r="I13" i="2" s="1"/>
  <c r="J12" i="2"/>
  <c r="K12" i="2" s="1"/>
  <c r="H12" i="2"/>
  <c r="I12" i="2" s="1"/>
  <c r="J11" i="2"/>
  <c r="K11" i="2" s="1"/>
  <c r="H11" i="2"/>
  <c r="I11" i="2" s="1"/>
  <c r="J10" i="2"/>
  <c r="K10" i="2" s="1"/>
  <c r="H10" i="2"/>
  <c r="I10" i="2" s="1"/>
  <c r="J9" i="2"/>
  <c r="K9" i="2" s="1"/>
  <c r="H9" i="2"/>
  <c r="I9" i="2" s="1"/>
  <c r="J8" i="2"/>
  <c r="K8" i="2" s="1"/>
  <c r="H8" i="2"/>
  <c r="I8" i="2" s="1"/>
  <c r="J7" i="2"/>
  <c r="K7" i="2" s="1"/>
  <c r="H7" i="2"/>
  <c r="I7" i="2" s="1"/>
  <c r="G6" i="2"/>
  <c r="F6" i="2"/>
  <c r="F5" i="2" s="1"/>
  <c r="E6" i="2"/>
  <c r="E5" i="2" s="1"/>
  <c r="B6" i="2"/>
  <c r="B5" i="2" s="1"/>
  <c r="G5" i="2" l="1"/>
  <c r="D60" i="4"/>
  <c r="T34" i="4"/>
  <c r="X34" i="4"/>
  <c r="X53" i="4" s="1"/>
  <c r="AJ34" i="4"/>
  <c r="AN34" i="4"/>
  <c r="AN57" i="4" s="1"/>
  <c r="AZ34" i="4"/>
  <c r="AD34" i="4"/>
  <c r="AH34" i="4"/>
  <c r="AX34" i="4"/>
  <c r="C62" i="4"/>
  <c r="K60" i="4"/>
  <c r="S60" i="4"/>
  <c r="AU34" i="4"/>
  <c r="AU62" i="4" s="1"/>
  <c r="M63" i="4"/>
  <c r="G72" i="4"/>
  <c r="AO34" i="4"/>
  <c r="E73" i="4"/>
  <c r="Q73" i="4"/>
  <c r="O74" i="4"/>
  <c r="E75" i="4"/>
  <c r="AS34" i="4"/>
  <c r="AS61" i="4" s="1"/>
  <c r="N58" i="4"/>
  <c r="Y34" i="4"/>
  <c r="Y58" i="4" s="1"/>
  <c r="V34" i="4"/>
  <c r="H71" i="4"/>
  <c r="AP34" i="4"/>
  <c r="BB34" i="4"/>
  <c r="B72" i="4"/>
  <c r="F72" i="4"/>
  <c r="AF34" i="4"/>
  <c r="R72" i="4"/>
  <c r="AV34" i="4"/>
  <c r="L73" i="4"/>
  <c r="P73" i="4"/>
  <c r="F74" i="4"/>
  <c r="D75" i="4"/>
  <c r="P75" i="4"/>
  <c r="J76" i="4"/>
  <c r="F78" i="4"/>
  <c r="AT34" i="4"/>
  <c r="AT62" i="4" s="1"/>
  <c r="J5" i="2"/>
  <c r="K5" i="2" s="1"/>
  <c r="J17" i="2"/>
  <c r="K17" i="2" s="1"/>
  <c r="H6" i="2"/>
  <c r="I6" i="2" s="1"/>
  <c r="G54" i="4"/>
  <c r="E71" i="4"/>
  <c r="W34" i="4"/>
  <c r="W59" i="4" s="1"/>
  <c r="I71" i="4"/>
  <c r="AA34" i="4"/>
  <c r="AA63" i="4" s="1"/>
  <c r="M71" i="4"/>
  <c r="AE34" i="4"/>
  <c r="AE61" i="4" s="1"/>
  <c r="Q71" i="4"/>
  <c r="AI34" i="4"/>
  <c r="AI63" i="4" s="1"/>
  <c r="AM34" i="4"/>
  <c r="AM55" i="4" s="1"/>
  <c r="AQ34" i="4"/>
  <c r="AY34" i="4"/>
  <c r="AY60" i="4" s="1"/>
  <c r="BC34" i="4"/>
  <c r="BC55" i="4" s="1"/>
  <c r="C72" i="4"/>
  <c r="K72" i="4"/>
  <c r="O72" i="4"/>
  <c r="S72" i="4"/>
  <c r="I73" i="4"/>
  <c r="M73" i="4"/>
  <c r="C74" i="4"/>
  <c r="G74" i="4"/>
  <c r="K74" i="4"/>
  <c r="S74" i="4"/>
  <c r="I75" i="4"/>
  <c r="M75" i="4"/>
  <c r="Q75" i="4"/>
  <c r="C76" i="4"/>
  <c r="G76" i="4"/>
  <c r="K76" i="4"/>
  <c r="O76" i="4"/>
  <c r="S76" i="4"/>
  <c r="E77" i="4"/>
  <c r="I77" i="4"/>
  <c r="M77" i="4"/>
  <c r="Q77" i="4"/>
  <c r="C78" i="4"/>
  <c r="G78" i="4"/>
  <c r="K78" i="4"/>
  <c r="O78" i="4"/>
  <c r="S78" i="4"/>
  <c r="E79" i="4"/>
  <c r="I79" i="4"/>
  <c r="M79" i="4"/>
  <c r="Q79" i="4"/>
  <c r="G80" i="4"/>
  <c r="K80" i="4"/>
  <c r="O80" i="4"/>
  <c r="S80" i="4"/>
  <c r="E81" i="4"/>
  <c r="I81" i="4"/>
  <c r="M81" i="4"/>
  <c r="Q81" i="4"/>
  <c r="E56" i="4"/>
  <c r="J56" i="4"/>
  <c r="U34" i="4"/>
  <c r="U54" i="4" s="1"/>
  <c r="Z34" i="4"/>
  <c r="Z58" i="4" s="1"/>
  <c r="AK34" i="4"/>
  <c r="AK56" i="4" s="1"/>
  <c r="BA34" i="4"/>
  <c r="BA53" i="4" s="1"/>
  <c r="B71" i="4"/>
  <c r="F71" i="4"/>
  <c r="J71" i="4"/>
  <c r="N71" i="4"/>
  <c r="R71" i="4"/>
  <c r="D72" i="4"/>
  <c r="H72" i="4"/>
  <c r="L72" i="4"/>
  <c r="P72" i="4"/>
  <c r="B73" i="4"/>
  <c r="F73" i="4"/>
  <c r="J73" i="4"/>
  <c r="N73" i="4"/>
  <c r="R73" i="4"/>
  <c r="D74" i="4"/>
  <c r="H74" i="4"/>
  <c r="L74" i="4"/>
  <c r="P74" i="4"/>
  <c r="B75" i="4"/>
  <c r="F75" i="4"/>
  <c r="J75" i="4"/>
  <c r="N75" i="4"/>
  <c r="D76" i="4"/>
  <c r="H76" i="4"/>
  <c r="L76" i="4"/>
  <c r="P76" i="4"/>
  <c r="B77" i="4"/>
  <c r="F77" i="4"/>
  <c r="J77" i="4"/>
  <c r="N77" i="4"/>
  <c r="D78" i="4"/>
  <c r="H78" i="4"/>
  <c r="L78" i="4"/>
  <c r="P78" i="4"/>
  <c r="J79" i="4"/>
  <c r="R75" i="4"/>
  <c r="Q54" i="4"/>
  <c r="AB34" i="4"/>
  <c r="AB53" i="4" s="1"/>
  <c r="AG34" i="4"/>
  <c r="AG54" i="4" s="1"/>
  <c r="AL34" i="4"/>
  <c r="AR34" i="4"/>
  <c r="AR59" i="4" s="1"/>
  <c r="AW34" i="4"/>
  <c r="AW55" i="4" s="1"/>
  <c r="R77" i="4"/>
  <c r="AC34" i="4"/>
  <c r="AC56" i="4" s="1"/>
  <c r="D71" i="4"/>
  <c r="L71" i="4"/>
  <c r="P71" i="4"/>
  <c r="J72" i="4"/>
  <c r="N72" i="4"/>
  <c r="D73" i="4"/>
  <c r="H73" i="4"/>
  <c r="B74" i="4"/>
  <c r="J74" i="4"/>
  <c r="N74" i="4"/>
  <c r="R74" i="4"/>
  <c r="H75" i="4"/>
  <c r="L75" i="4"/>
  <c r="B76" i="4"/>
  <c r="F76" i="4"/>
  <c r="N76" i="4"/>
  <c r="R76" i="4"/>
  <c r="D77" i="4"/>
  <c r="H77" i="4"/>
  <c r="L77" i="4"/>
  <c r="P77" i="4"/>
  <c r="B78" i="4"/>
  <c r="J78" i="4"/>
  <c r="N78" i="4"/>
  <c r="R78" i="4"/>
  <c r="D79" i="4"/>
  <c r="H79" i="4"/>
  <c r="L79" i="4"/>
  <c r="P79" i="4"/>
  <c r="B80" i="4"/>
  <c r="F80" i="4"/>
  <c r="J80" i="4"/>
  <c r="N80" i="4"/>
  <c r="R80" i="4"/>
  <c r="D81" i="4"/>
  <c r="H81" i="4"/>
  <c r="L81" i="4"/>
  <c r="P81" i="4"/>
  <c r="J81" i="4"/>
  <c r="C80" i="4"/>
  <c r="C71" i="4"/>
  <c r="G71" i="4"/>
  <c r="K71" i="4"/>
  <c r="O71" i="4"/>
  <c r="S71" i="4"/>
  <c r="E72" i="4"/>
  <c r="I72" i="4"/>
  <c r="M72" i="4"/>
  <c r="Q72" i="4"/>
  <c r="C73" i="4"/>
  <c r="G73" i="4"/>
  <c r="K73" i="4"/>
  <c r="O73" i="4"/>
  <c r="S73" i="4"/>
  <c r="E74" i="4"/>
  <c r="I74" i="4"/>
  <c r="M74" i="4"/>
  <c r="Q74" i="4"/>
  <c r="C75" i="4"/>
  <c r="G75" i="4"/>
  <c r="K75" i="4"/>
  <c r="O75" i="4"/>
  <c r="S75" i="4"/>
  <c r="E76" i="4"/>
  <c r="I76" i="4"/>
  <c r="M76" i="4"/>
  <c r="Q76" i="4"/>
  <c r="C77" i="4"/>
  <c r="G77" i="4"/>
  <c r="B79" i="4"/>
  <c r="F79" i="4"/>
  <c r="N79" i="4"/>
  <c r="R79" i="4"/>
  <c r="D80" i="4"/>
  <c r="H80" i="4"/>
  <c r="L80" i="4"/>
  <c r="P80" i="4"/>
  <c r="B81" i="4"/>
  <c r="F81" i="4"/>
  <c r="N81" i="4"/>
  <c r="R81" i="4"/>
  <c r="K77" i="4"/>
  <c r="O77" i="4"/>
  <c r="S77" i="4"/>
  <c r="E78" i="4"/>
  <c r="I78" i="4"/>
  <c r="M78" i="4"/>
  <c r="Q78" i="4"/>
  <c r="C79" i="4"/>
  <c r="G79" i="4"/>
  <c r="K79" i="4"/>
  <c r="O79" i="4"/>
  <c r="S79" i="4"/>
  <c r="E80" i="4"/>
  <c r="I80" i="4"/>
  <c r="M80" i="4"/>
  <c r="Q80" i="4"/>
  <c r="C81" i="4"/>
  <c r="G81" i="4"/>
  <c r="K81" i="4"/>
  <c r="O81" i="4"/>
  <c r="S81" i="4"/>
  <c r="J6" i="2"/>
  <c r="K6" i="2" s="1"/>
  <c r="AN58" i="4" l="1"/>
  <c r="T54" i="4"/>
  <c r="Y60" i="4"/>
  <c r="AH61" i="4"/>
  <c r="K59" i="4"/>
  <c r="K61" i="4"/>
  <c r="AU58" i="4"/>
  <c r="AN59" i="4"/>
  <c r="AZ53" i="4"/>
  <c r="AN54" i="4"/>
  <c r="AN56" i="4"/>
  <c r="AX57" i="4"/>
  <c r="AX61" i="4"/>
  <c r="AX54" i="4"/>
  <c r="AP60" i="4"/>
  <c r="BA57" i="4"/>
  <c r="AZ63" i="4"/>
  <c r="AY57" i="4"/>
  <c r="AX63" i="4"/>
  <c r="AX60" i="4"/>
  <c r="AX59" i="4"/>
  <c r="AX62" i="4"/>
  <c r="AU57" i="4"/>
  <c r="AU56" i="4"/>
  <c r="AU54" i="4"/>
  <c r="AR54" i="4"/>
  <c r="AN63" i="4"/>
  <c r="AN62" i="4"/>
  <c r="BB62" i="4"/>
  <c r="AN60" i="4"/>
  <c r="AN55" i="4"/>
  <c r="AN61" i="4"/>
  <c r="BB61" i="4"/>
  <c r="AN53" i="4"/>
  <c r="AJ63" i="4"/>
  <c r="AH59" i="4"/>
  <c r="AH62" i="4"/>
  <c r="AJ54" i="4"/>
  <c r="AD58" i="4"/>
  <c r="AD61" i="4"/>
  <c r="AD56" i="4"/>
  <c r="AD62" i="4"/>
  <c r="AJ59" i="4"/>
  <c r="AH58" i="4"/>
  <c r="AH56" i="4"/>
  <c r="AH54" i="4"/>
  <c r="AD53" i="4"/>
  <c r="Y54" i="4"/>
  <c r="Y62" i="4"/>
  <c r="Y59" i="4"/>
  <c r="T58" i="4"/>
  <c r="AJ62" i="4"/>
  <c r="AH53" i="4"/>
  <c r="AH60" i="4"/>
  <c r="AH55" i="4"/>
  <c r="AH63" i="4"/>
  <c r="P70" i="4"/>
  <c r="AH57" i="4"/>
  <c r="AJ61" i="4"/>
  <c r="AJ58" i="4"/>
  <c r="AJ55" i="4"/>
  <c r="AJ60" i="4"/>
  <c r="AJ57" i="4"/>
  <c r="X59" i="4"/>
  <c r="T61" i="4"/>
  <c r="AK57" i="4"/>
  <c r="T53" i="4"/>
  <c r="T60" i="4"/>
  <c r="W55" i="4"/>
  <c r="H60" i="4"/>
  <c r="D56" i="4"/>
  <c r="S54" i="4"/>
  <c r="K53" i="4"/>
  <c r="F63" i="4"/>
  <c r="D62" i="4"/>
  <c r="D63" i="4"/>
  <c r="D54" i="4"/>
  <c r="K58" i="4"/>
  <c r="K54" i="4"/>
  <c r="S58" i="4"/>
  <c r="S56" i="4"/>
  <c r="P57" i="4"/>
  <c r="H57" i="4"/>
  <c r="H56" i="4"/>
  <c r="H55" i="4"/>
  <c r="H63" i="4"/>
  <c r="H62" i="4"/>
  <c r="H53" i="4"/>
  <c r="H61" i="4"/>
  <c r="M57" i="4"/>
  <c r="M59" i="4"/>
  <c r="M55" i="4"/>
  <c r="K62" i="4"/>
  <c r="K56" i="4"/>
  <c r="K63" i="4"/>
  <c r="G58" i="4"/>
  <c r="B63" i="4"/>
  <c r="B61" i="4"/>
  <c r="B53" i="4"/>
  <c r="S62" i="4"/>
  <c r="S53" i="4"/>
  <c r="S63" i="4"/>
  <c r="S55" i="4"/>
  <c r="S61" i="4"/>
  <c r="S59" i="4"/>
  <c r="S57" i="4"/>
  <c r="P62" i="4"/>
  <c r="M53" i="4"/>
  <c r="M62" i="4"/>
  <c r="M58" i="4"/>
  <c r="M56" i="4"/>
  <c r="H54" i="4"/>
  <c r="D61" i="4"/>
  <c r="D58" i="4"/>
  <c r="D59" i="4"/>
  <c r="K57" i="4"/>
  <c r="I59" i="4"/>
  <c r="E53" i="4"/>
  <c r="C58" i="4"/>
  <c r="J60" i="4"/>
  <c r="D57" i="4"/>
  <c r="D55" i="4"/>
  <c r="P59" i="4"/>
  <c r="R61" i="4"/>
  <c r="F59" i="4"/>
  <c r="H58" i="4"/>
  <c r="H59" i="4"/>
  <c r="P54" i="4"/>
  <c r="AY62" i="4"/>
  <c r="AY56" i="4"/>
  <c r="C56" i="4"/>
  <c r="AY54" i="4"/>
  <c r="C54" i="4"/>
  <c r="M61" i="4"/>
  <c r="D53" i="4"/>
  <c r="AY63" i="4"/>
  <c r="BA55" i="4"/>
  <c r="AD55" i="4"/>
  <c r="AD63" i="4"/>
  <c r="R63" i="4"/>
  <c r="X62" i="4"/>
  <c r="AD59" i="4"/>
  <c r="J59" i="4"/>
  <c r="AD57" i="4"/>
  <c r="AJ56" i="4"/>
  <c r="T56" i="4"/>
  <c r="BB55" i="4"/>
  <c r="AX53" i="4"/>
  <c r="M54" i="4"/>
  <c r="P61" i="4"/>
  <c r="AD60" i="4"/>
  <c r="R60" i="4"/>
  <c r="T55" i="4"/>
  <c r="AJ53" i="4"/>
  <c r="AD54" i="4"/>
  <c r="M60" i="4"/>
  <c r="I56" i="4"/>
  <c r="K55" i="4"/>
  <c r="I63" i="4"/>
  <c r="X61" i="4"/>
  <c r="AY59" i="4"/>
  <c r="AY55" i="4"/>
  <c r="I54" i="4"/>
  <c r="R59" i="4"/>
  <c r="Y63" i="4"/>
  <c r="I61" i="4"/>
  <c r="AS63" i="4"/>
  <c r="AS57" i="4"/>
  <c r="AS55" i="4"/>
  <c r="AS53" i="4"/>
  <c r="X60" i="4"/>
  <c r="AP61" i="4"/>
  <c r="X54" i="4"/>
  <c r="R58" i="4"/>
  <c r="X57" i="4"/>
  <c r="R56" i="4"/>
  <c r="R54" i="4"/>
  <c r="Y56" i="4"/>
  <c r="AO61" i="4"/>
  <c r="Y61" i="4"/>
  <c r="AU60" i="4"/>
  <c r="X63" i="4"/>
  <c r="P63" i="4"/>
  <c r="C60" i="4"/>
  <c r="Y57" i="4"/>
  <c r="I57" i="4"/>
  <c r="AO55" i="4"/>
  <c r="Y55" i="4"/>
  <c r="I55" i="4"/>
  <c r="O54" i="4"/>
  <c r="AO53" i="4"/>
  <c r="Y53" i="4"/>
  <c r="I53" i="4"/>
  <c r="C53" i="4"/>
  <c r="AZ62" i="4"/>
  <c r="T62" i="4"/>
  <c r="AZ60" i="4"/>
  <c r="P60" i="4"/>
  <c r="AZ58" i="4"/>
  <c r="AT57" i="4"/>
  <c r="R57" i="4"/>
  <c r="R55" i="4"/>
  <c r="L70" i="4"/>
  <c r="X56" i="4"/>
  <c r="R62" i="4"/>
  <c r="B60" i="4"/>
  <c r="AZ57" i="4"/>
  <c r="T57" i="4"/>
  <c r="AZ55" i="4"/>
  <c r="P55" i="4"/>
  <c r="AS54" i="4"/>
  <c r="C63" i="4"/>
  <c r="I62" i="4"/>
  <c r="C61" i="4"/>
  <c r="C57" i="4"/>
  <c r="T63" i="4"/>
  <c r="AS59" i="4"/>
  <c r="P58" i="4"/>
  <c r="N70" i="4"/>
  <c r="X58" i="4"/>
  <c r="AZ56" i="4"/>
  <c r="P56" i="4"/>
  <c r="AX55" i="4"/>
  <c r="AV54" i="4"/>
  <c r="R53" i="4"/>
  <c r="X55" i="4"/>
  <c r="AU53" i="4"/>
  <c r="AZ59" i="4"/>
  <c r="T59" i="4"/>
  <c r="AX58" i="4"/>
  <c r="AV57" i="4"/>
  <c r="AX56" i="4"/>
  <c r="AU63" i="4"/>
  <c r="AO62" i="4"/>
  <c r="AU61" i="4"/>
  <c r="AO60" i="4"/>
  <c r="I60" i="4"/>
  <c r="C59" i="4"/>
  <c r="I58" i="4"/>
  <c r="G70" i="4"/>
  <c r="AZ61" i="4"/>
  <c r="C55" i="4"/>
  <c r="AZ54" i="4"/>
  <c r="AO59" i="4"/>
  <c r="AO57" i="4"/>
  <c r="J63" i="4"/>
  <c r="L60" i="4"/>
  <c r="AO54" i="4"/>
  <c r="AL57" i="4"/>
  <c r="AO63" i="4"/>
  <c r="AU59" i="4"/>
  <c r="AO58" i="4"/>
  <c r="AO56" i="4"/>
  <c r="AU55" i="4"/>
  <c r="U55" i="4"/>
  <c r="AF63" i="4"/>
  <c r="AV53" i="4"/>
  <c r="V62" i="4"/>
  <c r="Z59" i="4"/>
  <c r="AF56" i="4"/>
  <c r="AF55" i="4"/>
  <c r="AI61" i="4"/>
  <c r="AA61" i="4"/>
  <c r="AF59" i="4"/>
  <c r="V60" i="4"/>
  <c r="O60" i="4"/>
  <c r="AF62" i="4"/>
  <c r="Z61" i="4"/>
  <c r="Z57" i="4"/>
  <c r="AF57" i="4"/>
  <c r="Z53" i="4"/>
  <c r="AF53" i="4"/>
  <c r="H5" i="2"/>
  <c r="I5" i="2" s="1"/>
  <c r="O62" i="4"/>
  <c r="AL62" i="4"/>
  <c r="B62" i="4"/>
  <c r="AA58" i="4"/>
  <c r="O58" i="4"/>
  <c r="E57" i="4"/>
  <c r="O56" i="4"/>
  <c r="Q53" i="4"/>
  <c r="AF58" i="4"/>
  <c r="AL55" i="4"/>
  <c r="AF54" i="4"/>
  <c r="F53" i="4"/>
  <c r="AF61" i="4"/>
  <c r="Z60" i="4"/>
  <c r="Z56" i="4"/>
  <c r="V54" i="4"/>
  <c r="N63" i="4"/>
  <c r="AS58" i="4"/>
  <c r="O57" i="4"/>
  <c r="AA55" i="4"/>
  <c r="O53" i="4"/>
  <c r="R70" i="4"/>
  <c r="D70" i="4"/>
  <c r="B54" i="4"/>
  <c r="E63" i="4"/>
  <c r="AA62" i="4"/>
  <c r="AR61" i="4"/>
  <c r="L61" i="4"/>
  <c r="Q63" i="4"/>
  <c r="Q57" i="4"/>
  <c r="Q55" i="4"/>
  <c r="AK53" i="4"/>
  <c r="Z63" i="4"/>
  <c r="AR62" i="4"/>
  <c r="AR60" i="4"/>
  <c r="AF60" i="4"/>
  <c r="N57" i="4"/>
  <c r="Z55" i="4"/>
  <c r="Z54" i="4"/>
  <c r="AS62" i="4"/>
  <c r="AS60" i="4"/>
  <c r="AM59" i="4"/>
  <c r="AA59" i="4"/>
  <c r="O59" i="4"/>
  <c r="AS56" i="4"/>
  <c r="AL61" i="4"/>
  <c r="L58" i="4"/>
  <c r="Z62" i="4"/>
  <c r="O63" i="4"/>
  <c r="O61" i="4"/>
  <c r="AI59" i="4"/>
  <c r="B58" i="4"/>
  <c r="B59" i="4"/>
  <c r="B57" i="4"/>
  <c r="B55" i="4"/>
  <c r="B56" i="4"/>
  <c r="AV63" i="4"/>
  <c r="AP62" i="4"/>
  <c r="AV61" i="4"/>
  <c r="U53" i="4"/>
  <c r="AT63" i="4"/>
  <c r="AT59" i="4"/>
  <c r="AP57" i="4"/>
  <c r="F57" i="4"/>
  <c r="AP55" i="4"/>
  <c r="N60" i="4"/>
  <c r="AT58" i="4"/>
  <c r="AT56" i="4"/>
  <c r="AV55" i="4"/>
  <c r="AP54" i="4"/>
  <c r="F54" i="4"/>
  <c r="AY61" i="4"/>
  <c r="AE59" i="4"/>
  <c r="Q56" i="4"/>
  <c r="AQ55" i="4"/>
  <c r="AR56" i="4"/>
  <c r="N55" i="4"/>
  <c r="AG61" i="4"/>
  <c r="N62" i="4"/>
  <c r="U57" i="4"/>
  <c r="AQ56" i="4"/>
  <c r="W56" i="4"/>
  <c r="AP63" i="4"/>
  <c r="N61" i="4"/>
  <c r="AV60" i="4"/>
  <c r="AP59" i="4"/>
  <c r="N59" i="4"/>
  <c r="AV58" i="4"/>
  <c r="L54" i="4"/>
  <c r="F70" i="4"/>
  <c r="AT60" i="4"/>
  <c r="AP58" i="4"/>
  <c r="F58" i="4"/>
  <c r="AP56" i="4"/>
  <c r="N56" i="4"/>
  <c r="W63" i="4"/>
  <c r="G63" i="4"/>
  <c r="AV59" i="4"/>
  <c r="BB56" i="4"/>
  <c r="F62" i="4"/>
  <c r="U59" i="4"/>
  <c r="AQ54" i="4"/>
  <c r="N54" i="4"/>
  <c r="AV62" i="4"/>
  <c r="F61" i="4"/>
  <c r="AV56" i="4"/>
  <c r="F55" i="4"/>
  <c r="F56" i="4"/>
  <c r="AP53" i="4"/>
  <c r="N53" i="4"/>
  <c r="F60" i="4"/>
  <c r="AM58" i="4"/>
  <c r="AW57" i="4"/>
  <c r="AE56" i="4"/>
  <c r="AC55" i="4"/>
  <c r="AW53" i="4"/>
  <c r="AL60" i="4"/>
  <c r="AL56" i="4"/>
  <c r="AE63" i="4"/>
  <c r="Q62" i="4"/>
  <c r="W61" i="4"/>
  <c r="U60" i="4"/>
  <c r="Q58" i="4"/>
  <c r="AE55" i="4"/>
  <c r="O55" i="4"/>
  <c r="AM53" i="4"/>
  <c r="W53" i="4"/>
  <c r="BB60" i="4"/>
  <c r="L57" i="4"/>
  <c r="AT53" i="4"/>
  <c r="P53" i="4"/>
  <c r="W60" i="4"/>
  <c r="W62" i="4"/>
  <c r="AK55" i="4"/>
  <c r="E55" i="4"/>
  <c r="W54" i="4"/>
  <c r="V63" i="4"/>
  <c r="V59" i="4"/>
  <c r="V55" i="4"/>
  <c r="V58" i="4"/>
  <c r="AL54" i="4"/>
  <c r="J54" i="4"/>
  <c r="AM63" i="4"/>
  <c r="AM61" i="4"/>
  <c r="AY53" i="4"/>
  <c r="AL53" i="4"/>
  <c r="L55" i="4"/>
  <c r="AT61" i="4"/>
  <c r="E61" i="4"/>
  <c r="AE58" i="4"/>
  <c r="AC57" i="4"/>
  <c r="AE54" i="4"/>
  <c r="AC53" i="4"/>
  <c r="V57" i="4"/>
  <c r="AE53" i="4"/>
  <c r="BB63" i="4"/>
  <c r="V61" i="4"/>
  <c r="BB59" i="4"/>
  <c r="V53" i="4"/>
  <c r="V56" i="4"/>
  <c r="BB53" i="4"/>
  <c r="BB58" i="4"/>
  <c r="AL58" i="4"/>
  <c r="BB54" i="4"/>
  <c r="W57" i="4"/>
  <c r="BC63" i="4"/>
  <c r="Q60" i="4"/>
  <c r="U58" i="4"/>
  <c r="AE57" i="4"/>
  <c r="B70" i="4"/>
  <c r="BB57" i="4"/>
  <c r="AT55" i="4"/>
  <c r="AT54" i="4"/>
  <c r="BA61" i="4"/>
  <c r="BA59" i="4"/>
  <c r="AW63" i="4"/>
  <c r="AW59" i="4"/>
  <c r="BA63" i="4"/>
  <c r="U63" i="4"/>
  <c r="AQ62" i="4"/>
  <c r="AE60" i="4"/>
  <c r="AB63" i="4"/>
  <c r="L63" i="4"/>
  <c r="AI58" i="4"/>
  <c r="AG57" i="4"/>
  <c r="BC56" i="4"/>
  <c r="AM56" i="4"/>
  <c r="G56" i="4"/>
  <c r="AG55" i="4"/>
  <c r="BC54" i="4"/>
  <c r="AM54" i="4"/>
  <c r="AG53" i="4"/>
  <c r="AL63" i="4"/>
  <c r="L62" i="4"/>
  <c r="AB60" i="4"/>
  <c r="AL59" i="4"/>
  <c r="J57" i="4"/>
  <c r="AB54" i="4"/>
  <c r="AA53" i="4"/>
  <c r="AR63" i="4"/>
  <c r="AR55" i="4"/>
  <c r="AR57" i="4"/>
  <c r="Q61" i="4"/>
  <c r="Q59" i="4"/>
  <c r="AI55" i="4"/>
  <c r="L59" i="4"/>
  <c r="J58" i="4"/>
  <c r="AB55" i="4"/>
  <c r="AR53" i="4"/>
  <c r="L53" i="4"/>
  <c r="H70" i="4"/>
  <c r="BA62" i="4"/>
  <c r="U62" i="4"/>
  <c r="E62" i="4"/>
  <c r="AQ61" i="4"/>
  <c r="AW60" i="4"/>
  <c r="AC60" i="4"/>
  <c r="E60" i="4"/>
  <c r="AQ59" i="4"/>
  <c r="AW58" i="4"/>
  <c r="AC58" i="4"/>
  <c r="E58" i="4"/>
  <c r="AM57" i="4"/>
  <c r="AW56" i="4"/>
  <c r="BA54" i="4"/>
  <c r="BC53" i="4"/>
  <c r="AQ53" i="4"/>
  <c r="AR58" i="4"/>
  <c r="L56" i="4"/>
  <c r="K70" i="4"/>
  <c r="AC59" i="4"/>
  <c r="AC63" i="4"/>
  <c r="AC61" i="4"/>
  <c r="O70" i="4"/>
  <c r="AG59" i="4"/>
  <c r="J62" i="4"/>
  <c r="AG58" i="4"/>
  <c r="AC54" i="4"/>
  <c r="G62" i="4"/>
  <c r="G60" i="4"/>
  <c r="AG63" i="4"/>
  <c r="AG56" i="4"/>
  <c r="J70" i="4"/>
  <c r="AB61" i="4"/>
  <c r="AB57" i="4"/>
  <c r="S70" i="4"/>
  <c r="AK59" i="4"/>
  <c r="AK61" i="4"/>
  <c r="E59" i="4"/>
  <c r="AG62" i="4"/>
  <c r="BA60" i="4"/>
  <c r="AK60" i="4"/>
  <c r="BA58" i="4"/>
  <c r="AK58" i="4"/>
  <c r="BA56" i="4"/>
  <c r="G55" i="4"/>
  <c r="AK54" i="4"/>
  <c r="BC62" i="4"/>
  <c r="BC60" i="4"/>
  <c r="AQ58" i="4"/>
  <c r="AQ60" i="4"/>
  <c r="Q70" i="4"/>
  <c r="AI62" i="4"/>
  <c r="AI60" i="4"/>
  <c r="I70" i="4"/>
  <c r="AA60" i="4"/>
  <c r="G53" i="4"/>
  <c r="E54" i="4"/>
  <c r="J53" i="4"/>
  <c r="AK63" i="4"/>
  <c r="AW61" i="4"/>
  <c r="BC58" i="4"/>
  <c r="AI56" i="4"/>
  <c r="AA56" i="4"/>
  <c r="AI54" i="4"/>
  <c r="AA54" i="4"/>
  <c r="AB62" i="4"/>
  <c r="J61" i="4"/>
  <c r="AB56" i="4"/>
  <c r="J55" i="4"/>
  <c r="AB58" i="4"/>
  <c r="AI53" i="4"/>
  <c r="AB59" i="4"/>
  <c r="C70" i="4"/>
  <c r="U61" i="4"/>
  <c r="AQ63" i="4"/>
  <c r="AW62" i="4"/>
  <c r="AK62" i="4"/>
  <c r="AC62" i="4"/>
  <c r="BC61" i="4"/>
  <c r="G61" i="4"/>
  <c r="AG60" i="4"/>
  <c r="BC59" i="4"/>
  <c r="G59" i="4"/>
  <c r="BC57" i="4"/>
  <c r="AI57" i="4"/>
  <c r="AA57" i="4"/>
  <c r="G57" i="4"/>
  <c r="U56" i="4"/>
  <c r="AW54" i="4"/>
  <c r="AY58" i="4"/>
  <c r="AM62" i="4"/>
  <c r="AM60" i="4"/>
  <c r="M70" i="4"/>
  <c r="AE62" i="4"/>
  <c r="E70" i="4"/>
  <c r="W58" i="4"/>
  <c r="AQ57" i="4"/>
  <c r="AN52" i="4" l="1"/>
  <c r="AZ52" i="4"/>
  <c r="AX52" i="4"/>
  <c r="AV52" i="4"/>
  <c r="AO52" i="4"/>
  <c r="AH52" i="4"/>
  <c r="AJ52" i="4"/>
  <c r="AD52" i="4"/>
  <c r="Y52" i="4"/>
  <c r="X52" i="4"/>
  <c r="T52" i="4"/>
  <c r="S52" i="4"/>
  <c r="D52" i="4"/>
  <c r="M52" i="4"/>
  <c r="H52" i="4"/>
  <c r="K52" i="4"/>
  <c r="C52" i="4"/>
  <c r="R52" i="4"/>
  <c r="I52" i="4"/>
  <c r="AY52" i="4"/>
  <c r="P52" i="4"/>
  <c r="Z52" i="4"/>
  <c r="AS52" i="4"/>
  <c r="AU52" i="4"/>
  <c r="AF52" i="4"/>
  <c r="BB52" i="4"/>
  <c r="B52" i="4"/>
  <c r="V52" i="4"/>
  <c r="F52" i="4"/>
  <c r="AE52" i="4"/>
  <c r="U52" i="4"/>
  <c r="O52" i="4"/>
  <c r="Q52" i="4"/>
  <c r="AL52" i="4"/>
  <c r="N52" i="4"/>
  <c r="AP52" i="4"/>
  <c r="AT52" i="4"/>
  <c r="E52" i="4"/>
  <c r="L52" i="4"/>
  <c r="BA52" i="4"/>
  <c r="W52" i="4"/>
  <c r="AC52" i="4"/>
  <c r="AQ52" i="4"/>
  <c r="AB52" i="4"/>
  <c r="AM52" i="4"/>
  <c r="AW52" i="4"/>
  <c r="AK52" i="4"/>
  <c r="G52" i="4"/>
  <c r="AR52" i="4"/>
  <c r="AI52" i="4"/>
  <c r="BC52" i="4"/>
  <c r="AA52" i="4"/>
  <c r="AG52" i="4"/>
  <c r="J52" i="4"/>
</calcChain>
</file>

<file path=xl/sharedStrings.xml><?xml version="1.0" encoding="utf-8"?>
<sst xmlns="http://schemas.openxmlformats.org/spreadsheetml/2006/main" count="689" uniqueCount="140">
  <si>
    <t xml:space="preserve"> </t>
    <phoneticPr fontId="9" type="noConversion"/>
  </si>
  <si>
    <t>(단위 : 명)</t>
    <phoneticPr fontId="9" type="noConversion"/>
  </si>
  <si>
    <t>구    분</t>
    <phoneticPr fontId="9" type="noConversion"/>
  </si>
  <si>
    <t>전월대비</t>
    <phoneticPr fontId="9" type="noConversion"/>
  </si>
  <si>
    <t>계(C)</t>
    <phoneticPr fontId="9" type="noConversion"/>
  </si>
  <si>
    <t>남</t>
    <phoneticPr fontId="9" type="noConversion"/>
  </si>
  <si>
    <t>여</t>
    <phoneticPr fontId="9" type="noConversion"/>
  </si>
  <si>
    <t>증감
(C-B)</t>
    <phoneticPr fontId="9" type="noConversion"/>
  </si>
  <si>
    <t>증감율
(%)</t>
    <phoneticPr fontId="9" type="noConversion"/>
  </si>
  <si>
    <t>증감
(C-A)</t>
    <phoneticPr fontId="9" type="noConversion"/>
  </si>
  <si>
    <t>충청남도</t>
    <phoneticPr fontId="9" type="noConversion"/>
  </si>
  <si>
    <t>시계</t>
    <phoneticPr fontId="9" type="noConversion"/>
  </si>
  <si>
    <t>천안시</t>
    <phoneticPr fontId="9" type="noConversion"/>
  </si>
  <si>
    <t>공주시</t>
    <phoneticPr fontId="9" type="noConversion"/>
  </si>
  <si>
    <t>보령시</t>
    <phoneticPr fontId="9" type="noConversion"/>
  </si>
  <si>
    <t>아산시</t>
    <phoneticPr fontId="9" type="noConversion"/>
  </si>
  <si>
    <t>서산시</t>
    <phoneticPr fontId="9" type="noConversion"/>
  </si>
  <si>
    <t>논산시</t>
    <phoneticPr fontId="9" type="noConversion"/>
  </si>
  <si>
    <t>계룡시</t>
    <phoneticPr fontId="9" type="noConversion"/>
  </si>
  <si>
    <t>당진시</t>
    <phoneticPr fontId="9" type="noConversion"/>
  </si>
  <si>
    <t>군계</t>
    <phoneticPr fontId="9" type="noConversion"/>
  </si>
  <si>
    <t>금산군</t>
    <phoneticPr fontId="9" type="noConversion"/>
  </si>
  <si>
    <t>부여군</t>
    <phoneticPr fontId="9" type="noConversion"/>
  </si>
  <si>
    <t>서천군</t>
    <phoneticPr fontId="9" type="noConversion"/>
  </si>
  <si>
    <t>청양군</t>
    <phoneticPr fontId="9" type="noConversion"/>
  </si>
  <si>
    <t>홍성군</t>
    <phoneticPr fontId="9" type="noConversion"/>
  </si>
  <si>
    <t>예산군</t>
    <phoneticPr fontId="9" type="noConversion"/>
  </si>
  <si>
    <t>태안군</t>
    <phoneticPr fontId="9" type="noConversion"/>
  </si>
  <si>
    <t>(단위 : 명)</t>
    <phoneticPr fontId="9" type="noConversion"/>
  </si>
  <si>
    <t>행정기관</t>
  </si>
  <si>
    <t>전월대비
(C-B)</t>
    <phoneticPr fontId="9" type="noConversion"/>
  </si>
  <si>
    <t>계</t>
  </si>
  <si>
    <t>남</t>
  </si>
  <si>
    <t>여</t>
  </si>
  <si>
    <t>전국</t>
    <phoneticPr fontId="9" type="noConversion"/>
  </si>
  <si>
    <t>서울특별시</t>
    <phoneticPr fontId="9" type="noConversion"/>
  </si>
  <si>
    <t>부산광역시</t>
    <phoneticPr fontId="9" type="noConversion"/>
  </si>
  <si>
    <t>대구광역시</t>
    <phoneticPr fontId="9" type="noConversion"/>
  </si>
  <si>
    <t>인천광역시</t>
    <phoneticPr fontId="9" type="noConversion"/>
  </si>
  <si>
    <t>광주광역시</t>
    <phoneticPr fontId="9" type="noConversion"/>
  </si>
  <si>
    <t>대전광역시</t>
    <phoneticPr fontId="9" type="noConversion"/>
  </si>
  <si>
    <t>울산광역시</t>
    <phoneticPr fontId="9" type="noConversion"/>
  </si>
  <si>
    <t>세종특별자치시</t>
    <phoneticPr fontId="9" type="noConversion"/>
  </si>
  <si>
    <t>경기도</t>
    <phoneticPr fontId="9" type="noConversion"/>
  </si>
  <si>
    <t>강원도</t>
    <phoneticPr fontId="9" type="noConversion"/>
  </si>
  <si>
    <t>충청북도</t>
    <phoneticPr fontId="9" type="noConversion"/>
  </si>
  <si>
    <t>충청남도</t>
    <phoneticPr fontId="9" type="noConversion"/>
  </si>
  <si>
    <t>전라북도</t>
    <phoneticPr fontId="9" type="noConversion"/>
  </si>
  <si>
    <t>전라남도</t>
    <phoneticPr fontId="9" type="noConversion"/>
  </si>
  <si>
    <t>경상북도</t>
    <phoneticPr fontId="9" type="noConversion"/>
  </si>
  <si>
    <t>경상남도</t>
    <phoneticPr fontId="9" type="noConversion"/>
  </si>
  <si>
    <t>제주특별자치도</t>
    <phoneticPr fontId="9" type="noConversion"/>
  </si>
  <si>
    <t>5세별</t>
  </si>
  <si>
    <t>총인구수 (명)</t>
  </si>
  <si>
    <t>남자인구수 (명)</t>
  </si>
  <si>
    <t>여자인구수 (명)</t>
  </si>
  <si>
    <t>2020. 02</t>
  </si>
  <si>
    <t>충청남도</t>
  </si>
  <si>
    <t>천안시</t>
  </si>
  <si>
    <t>동남구</t>
  </si>
  <si>
    <t>서북구</t>
  </si>
  <si>
    <t>공주시</t>
  </si>
  <si>
    <t>보령시</t>
  </si>
  <si>
    <t>아산시</t>
  </si>
  <si>
    <t>서산시</t>
  </si>
  <si>
    <t>논산시</t>
  </si>
  <si>
    <t>계룡시</t>
  </si>
  <si>
    <t>당진시</t>
  </si>
  <si>
    <t>금산군</t>
  </si>
  <si>
    <t>부여군</t>
  </si>
  <si>
    <t>서천군</t>
  </si>
  <si>
    <t>청양군</t>
  </si>
  <si>
    <t>홍성군</t>
  </si>
  <si>
    <t>예산군</t>
  </si>
  <si>
    <t>태안군</t>
  </si>
  <si>
    <t>0 - 4세</t>
  </si>
  <si>
    <t>5 - 9세</t>
  </si>
  <si>
    <t>10 - 14세</t>
  </si>
  <si>
    <t>15 - 19세</t>
  </si>
  <si>
    <t>20 - 24세</t>
  </si>
  <si>
    <t>25 - 29세</t>
  </si>
  <si>
    <t>30 - 34세</t>
  </si>
  <si>
    <t>35 - 39세</t>
  </si>
  <si>
    <t>40 - 44세</t>
  </si>
  <si>
    <t>45 - 49세</t>
  </si>
  <si>
    <t>50 - 54세</t>
  </si>
  <si>
    <t>55 - 59세</t>
  </si>
  <si>
    <t>60 - 64세</t>
  </si>
  <si>
    <t>65 - 69세</t>
  </si>
  <si>
    <t>70 - 74세</t>
  </si>
  <si>
    <t>75 - 79세</t>
  </si>
  <si>
    <t>80 - 84세</t>
  </si>
  <si>
    <t>85 - 89세</t>
  </si>
  <si>
    <t>90 - 94세</t>
  </si>
  <si>
    <t>95 - 99세</t>
  </si>
  <si>
    <t>100+</t>
  </si>
  <si>
    <t>(단위 : 명)</t>
    <phoneticPr fontId="9" type="noConversion"/>
  </si>
  <si>
    <t>2019. 12</t>
  </si>
  <si>
    <t>0 - 9세</t>
    <phoneticPr fontId="5" type="noConversion"/>
  </si>
  <si>
    <t>10 - 19세</t>
    <phoneticPr fontId="5" type="noConversion"/>
  </si>
  <si>
    <t>20 - 29세</t>
    <phoneticPr fontId="5" type="noConversion"/>
  </si>
  <si>
    <t>30 - 39세</t>
    <phoneticPr fontId="5" type="noConversion"/>
  </si>
  <si>
    <t>40 - 49세</t>
    <phoneticPr fontId="5" type="noConversion"/>
  </si>
  <si>
    <t>50 - 59세</t>
    <phoneticPr fontId="5" type="noConversion"/>
  </si>
  <si>
    <t>60 - 69세</t>
    <phoneticPr fontId="5" type="noConversion"/>
  </si>
  <si>
    <t>70 - 79세</t>
    <phoneticPr fontId="5" type="noConversion"/>
  </si>
  <si>
    <t>80 - 89세</t>
    <phoneticPr fontId="5" type="noConversion"/>
  </si>
  <si>
    <t>90 - 99세</t>
    <phoneticPr fontId="5" type="noConversion"/>
  </si>
  <si>
    <t>(단위 : %)</t>
    <phoneticPr fontId="9" type="noConversion"/>
  </si>
  <si>
    <t>0 - 9세</t>
    <phoneticPr fontId="5" type="noConversion"/>
  </si>
  <si>
    <t>10 - 19세</t>
    <phoneticPr fontId="5" type="noConversion"/>
  </si>
  <si>
    <t>30 - 39세</t>
    <phoneticPr fontId="5" type="noConversion"/>
  </si>
  <si>
    <t>50 - 59세</t>
    <phoneticPr fontId="5" type="noConversion"/>
  </si>
  <si>
    <t>80 - 89세</t>
    <phoneticPr fontId="5" type="noConversion"/>
  </si>
  <si>
    <t>90 - 99세</t>
    <phoneticPr fontId="5" type="noConversion"/>
  </si>
  <si>
    <t>ㆍ성비: 인구구조를 크게 남녀별로 구분하는 지표로 여자 100명당 남자수를 의미
      ※ 성비 = 남자인구 ÷ 여자인구× 100</t>
    <phoneticPr fontId="5" type="noConversion"/>
  </si>
  <si>
    <r>
      <t>※ 주민등록상 인구통계는 외국인을 제외한</t>
    </r>
    <r>
      <rPr>
        <sz val="10"/>
        <color rgb="FFFF0000"/>
        <rFont val="맑은 고딕"/>
        <family val="3"/>
        <charset val="129"/>
        <scheme val="minor"/>
      </rPr>
      <t xml:space="preserve"> 내국인</t>
    </r>
    <r>
      <rPr>
        <sz val="10"/>
        <rFont val="맑은 고딕"/>
        <family val="3"/>
        <charset val="129"/>
        <scheme val="minor"/>
      </rPr>
      <t xml:space="preserve"> 통계입니다.</t>
    </r>
    <phoneticPr fontId="9" type="noConversion"/>
  </si>
  <si>
    <t xml:space="preserve"> (동남구)</t>
    <phoneticPr fontId="9" type="noConversion"/>
  </si>
  <si>
    <t xml:space="preserve"> (서북구)</t>
    <phoneticPr fontId="9" type="noConversion"/>
  </si>
  <si>
    <t>(동남구)</t>
    <phoneticPr fontId="1" type="noConversion"/>
  </si>
  <si>
    <t>(서북구)</t>
    <phoneticPr fontId="1" type="noConversion"/>
  </si>
  <si>
    <t xml:space="preserve"> </t>
    <phoneticPr fontId="1" type="noConversion"/>
  </si>
  <si>
    <t>10세별</t>
    <phoneticPr fontId="1" type="noConversion"/>
  </si>
  <si>
    <t>20년 말 대비</t>
    <phoneticPr fontId="9" type="noConversion"/>
  </si>
  <si>
    <t>'20년말
(A)</t>
    <phoneticPr fontId="9" type="noConversion"/>
  </si>
  <si>
    <t>20년대비
(C-A)</t>
    <phoneticPr fontId="9" type="noConversion"/>
  </si>
  <si>
    <t>총인구수 (명)</t>
    <phoneticPr fontId="1" type="noConversion"/>
  </si>
  <si>
    <t>◆ 도내 주민등록상 인구 증감 현황(2021년 3월말 기준)</t>
    <phoneticPr fontId="5" type="noConversion"/>
  </si>
  <si>
    <t>'21년 2월
(B)</t>
    <phoneticPr fontId="5" type="noConversion"/>
  </si>
  <si>
    <t>인구수('21년 3월) (C)</t>
    <phoneticPr fontId="5" type="noConversion"/>
  </si>
  <si>
    <t>세대수
('21년 3월)</t>
    <phoneticPr fontId="5" type="noConversion"/>
  </si>
  <si>
    <t>인구수('21년 3월) (C)</t>
    <phoneticPr fontId="5" type="noConversion"/>
  </si>
  <si>
    <t>세대수
('21년 3월)</t>
    <phoneticPr fontId="5" type="noConversion"/>
  </si>
  <si>
    <t>◆ 전국 주민등록상 인구 현황(2021년 3월말 기준)</t>
    <phoneticPr fontId="1" type="noConversion"/>
  </si>
  <si>
    <t>2021. 3</t>
    <phoneticPr fontId="1" type="noConversion"/>
  </si>
  <si>
    <t>◆ 도내 주민등록상 연령별 성비 현황('21년 3월말 기준)</t>
    <phoneticPr fontId="5" type="noConversion"/>
  </si>
  <si>
    <t>◆ 도내 주민등록상 연령별 성별 인구 구성비 현황('21년 3월말 기준)</t>
    <phoneticPr fontId="5" type="noConversion"/>
  </si>
  <si>
    <t>◆ 도내 주민등록상 연령별 성별 10세별 인구수('21년 3월말 기준)</t>
    <phoneticPr fontId="5" type="noConversion"/>
  </si>
  <si>
    <t>2021. 3</t>
    <phoneticPr fontId="1" type="noConversion"/>
  </si>
  <si>
    <t>◆ 도내 주민등록상 연령별 성별 5세별 인구수('21년 3월말 기준)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</si>
</sst>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#,##0\ "/>
    <numFmt numFmtId="177" formatCode="#,##0_ ;[Red]\-#,##0\ "/>
    <numFmt numFmtId="178" formatCode="0.00_ ;[Red]\-0.00\ "/>
    <numFmt numFmtId="179" formatCode="#,##0.00_ ;[Red]\-#,##0.00\ "/>
    <numFmt numFmtId="180" formatCode="#,##0_ "/>
  </numFmts>
  <fonts count="2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8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2"/>
      <scheme val="minor"/>
    </font>
    <font>
      <sz val="9"/>
      <color indexed="8"/>
      <name val="맑은 고딕"/>
      <family val="3"/>
      <charset val="129"/>
      <scheme val="minor"/>
    </font>
    <font>
      <sz val="9"/>
      <color indexed="8"/>
      <name val="맑은 고딕"/>
      <family val="2"/>
      <scheme val="minor"/>
    </font>
    <font>
      <sz val="10"/>
      <color rgb="FFFF000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10"/>
      <color rgb="FF000000"/>
      <name val="맑은 고딕"/>
      <family val="2"/>
    </font>
    <font>
      <sz val="10"/>
      <name val="맑은 고딕"/>
      <family val="3"/>
      <charset val="129"/>
    </font>
    <font>
      <sz val="10"/>
      <color rgb="FF000000"/>
      <name val="맑은 고딕"/>
      <family val="2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CCCE0"/>
      </patternFill>
    </fill>
    <fill>
      <patternFill patternType="solid">
        <fgColor rgb="FFF0EBD7"/>
      </patternFill>
    </fill>
    <fill>
      <patternFill patternType="solid">
        <fgColor rgb="FFE2ECF8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4" fillId="0" borderId="0" xfId="1" applyFont="1" applyAlignment="1">
      <alignment horizontal="left" vertical="center"/>
    </xf>
    <xf numFmtId="0" fontId="7" fillId="0" borderId="0" xfId="2" applyFont="1" applyAlignment="1">
      <alignment vertical="center" wrapText="1"/>
    </xf>
    <xf numFmtId="0" fontId="8" fillId="0" borderId="0" xfId="1" applyFont="1" applyBorder="1">
      <alignment vertical="center"/>
    </xf>
    <xf numFmtId="0" fontId="8" fillId="0" borderId="0" xfId="1" applyFont="1" applyBorder="1" applyAlignment="1">
      <alignment vertical="center"/>
    </xf>
    <xf numFmtId="0" fontId="8" fillId="0" borderId="0" xfId="1" applyFont="1">
      <alignment vertical="center"/>
    </xf>
    <xf numFmtId="0" fontId="4" fillId="0" borderId="0" xfId="1" applyFont="1" applyAlignment="1">
      <alignment horizontal="right" vertical="center"/>
    </xf>
    <xf numFmtId="0" fontId="4" fillId="2" borderId="9" xfId="1" applyFont="1" applyFill="1" applyBorder="1" applyAlignment="1">
      <alignment horizontal="center" vertical="center" shrinkToFit="1"/>
    </xf>
    <xf numFmtId="0" fontId="4" fillId="2" borderId="9" xfId="1" applyFont="1" applyFill="1" applyBorder="1" applyAlignment="1">
      <alignment horizontal="center" vertical="center" wrapText="1" shrinkToFit="1"/>
    </xf>
    <xf numFmtId="0" fontId="4" fillId="2" borderId="11" xfId="1" applyFont="1" applyFill="1" applyBorder="1" applyAlignment="1">
      <alignment horizontal="center" vertical="center" wrapText="1" shrinkToFit="1"/>
    </xf>
    <xf numFmtId="0" fontId="4" fillId="3" borderId="16" xfId="1" applyFont="1" applyFill="1" applyBorder="1" applyAlignment="1">
      <alignment horizontal="center" vertical="center"/>
    </xf>
    <xf numFmtId="177" fontId="4" fillId="3" borderId="17" xfId="1" applyNumberFormat="1" applyFont="1" applyFill="1" applyBorder="1" applyAlignment="1">
      <alignment horizontal="right" vertical="center" shrinkToFit="1"/>
    </xf>
    <xf numFmtId="178" fontId="4" fillId="3" borderId="17" xfId="1" applyNumberFormat="1" applyFont="1" applyFill="1" applyBorder="1" applyAlignment="1">
      <alignment horizontal="right" vertical="center"/>
    </xf>
    <xf numFmtId="178" fontId="4" fillId="3" borderId="19" xfId="1" applyNumberFormat="1" applyFont="1" applyFill="1" applyBorder="1" applyAlignment="1">
      <alignment horizontal="right" vertical="center"/>
    </xf>
    <xf numFmtId="0" fontId="8" fillId="0" borderId="16" xfId="1" applyFont="1" applyBorder="1" applyAlignment="1">
      <alignment horizontal="center" vertical="center"/>
    </xf>
    <xf numFmtId="177" fontId="8" fillId="4" borderId="17" xfId="1" applyNumberFormat="1" applyFont="1" applyFill="1" applyBorder="1" applyAlignment="1">
      <alignment horizontal="right" vertical="center" shrinkToFit="1"/>
    </xf>
    <xf numFmtId="178" fontId="8" fillId="4" borderId="17" xfId="1" applyNumberFormat="1" applyFont="1" applyFill="1" applyBorder="1" applyAlignment="1">
      <alignment horizontal="right" vertical="center"/>
    </xf>
    <xf numFmtId="178" fontId="8" fillId="4" borderId="19" xfId="1" applyNumberFormat="1" applyFont="1" applyFill="1" applyBorder="1" applyAlignment="1">
      <alignment horizontal="right" vertical="center"/>
    </xf>
    <xf numFmtId="176" fontId="4" fillId="3" borderId="17" xfId="1" applyNumberFormat="1" applyFont="1" applyFill="1" applyBorder="1" applyAlignment="1">
      <alignment horizontal="right" vertical="center"/>
    </xf>
    <xf numFmtId="0" fontId="8" fillId="0" borderId="8" xfId="1" applyFont="1" applyBorder="1" applyAlignment="1">
      <alignment horizontal="center" vertical="center"/>
    </xf>
    <xf numFmtId="177" fontId="8" fillId="4" borderId="9" xfId="1" applyNumberFormat="1" applyFont="1" applyFill="1" applyBorder="1" applyAlignment="1">
      <alignment horizontal="right" vertical="center" shrinkToFit="1"/>
    </xf>
    <xf numFmtId="178" fontId="8" fillId="4" borderId="9" xfId="1" applyNumberFormat="1" applyFont="1" applyFill="1" applyBorder="1" applyAlignment="1">
      <alignment horizontal="right" vertical="center"/>
    </xf>
    <xf numFmtId="178" fontId="8" fillId="4" borderId="11" xfId="1" applyNumberFormat="1" applyFont="1" applyFill="1" applyBorder="1" applyAlignment="1">
      <alignment horizontal="right" vertical="center"/>
    </xf>
    <xf numFmtId="0" fontId="7" fillId="0" borderId="0" xfId="2" applyFont="1" applyAlignment="1">
      <alignment horizontal="center" vertical="center" wrapText="1"/>
    </xf>
    <xf numFmtId="0" fontId="7" fillId="0" borderId="0" xfId="2" applyFont="1" applyAlignment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/>
    </xf>
    <xf numFmtId="0" fontId="4" fillId="5" borderId="22" xfId="1" applyFont="1" applyFill="1" applyBorder="1" applyAlignment="1">
      <alignment horizontal="distributed" vertical="center" shrinkToFit="1"/>
    </xf>
    <xf numFmtId="176" fontId="11" fillId="5" borderId="23" xfId="6" applyNumberFormat="1" applyFont="1" applyFill="1" applyBorder="1">
      <alignment vertical="center"/>
    </xf>
    <xf numFmtId="176" fontId="11" fillId="5" borderId="23" xfId="7" applyNumberFormat="1" applyFont="1" applyFill="1" applyBorder="1">
      <alignment vertical="center"/>
    </xf>
    <xf numFmtId="177" fontId="4" fillId="5" borderId="24" xfId="1" applyNumberFormat="1" applyFont="1" applyFill="1" applyBorder="1" applyAlignment="1">
      <alignment vertical="center" shrinkToFit="1"/>
    </xf>
    <xf numFmtId="177" fontId="4" fillId="5" borderId="25" xfId="1" applyNumberFormat="1" applyFont="1" applyFill="1" applyBorder="1" applyAlignment="1">
      <alignment vertical="center" shrinkToFit="1"/>
    </xf>
    <xf numFmtId="0" fontId="8" fillId="0" borderId="4" xfId="1" applyFont="1" applyBorder="1" applyAlignment="1">
      <alignment horizontal="distributed" vertical="center" shrinkToFit="1"/>
    </xf>
    <xf numFmtId="176" fontId="10" fillId="0" borderId="2" xfId="8" applyNumberFormat="1" applyFont="1" applyBorder="1">
      <alignment vertical="center"/>
    </xf>
    <xf numFmtId="177" fontId="8" fillId="0" borderId="26" xfId="1" applyNumberFormat="1" applyFont="1" applyBorder="1" applyAlignment="1">
      <alignment vertical="center" shrinkToFit="1"/>
    </xf>
    <xf numFmtId="177" fontId="8" fillId="0" borderId="7" xfId="1" applyNumberFormat="1" applyFont="1" applyBorder="1" applyAlignment="1">
      <alignment vertical="center" shrinkToFit="1"/>
    </xf>
    <xf numFmtId="0" fontId="8" fillId="0" borderId="27" xfId="1" applyFont="1" applyBorder="1" applyAlignment="1">
      <alignment horizontal="distributed" vertical="center" shrinkToFit="1"/>
    </xf>
    <xf numFmtId="176" fontId="10" fillId="0" borderId="17" xfId="8" applyNumberFormat="1" applyFont="1" applyBorder="1">
      <alignment vertical="center"/>
    </xf>
    <xf numFmtId="177" fontId="8" fillId="0" borderId="20" xfId="1" applyNumberFormat="1" applyFont="1" applyBorder="1" applyAlignment="1">
      <alignment vertical="center" shrinkToFit="1"/>
    </xf>
    <xf numFmtId="177" fontId="8" fillId="0" borderId="19" xfId="1" applyNumberFormat="1" applyFont="1" applyBorder="1" applyAlignment="1">
      <alignment vertical="center" shrinkToFit="1"/>
    </xf>
    <xf numFmtId="177" fontId="8" fillId="0" borderId="19" xfId="9" applyNumberFormat="1" applyFont="1" applyBorder="1" applyAlignment="1">
      <alignment vertical="center" shrinkToFit="1"/>
    </xf>
    <xf numFmtId="177" fontId="8" fillId="0" borderId="28" xfId="1" applyNumberFormat="1" applyFont="1" applyBorder="1" applyAlignment="1">
      <alignment vertical="center" shrinkToFit="1"/>
    </xf>
    <xf numFmtId="0" fontId="8" fillId="0" borderId="29" xfId="1" applyFont="1" applyBorder="1" applyAlignment="1">
      <alignment horizontal="distributed" vertical="center" shrinkToFit="1"/>
    </xf>
    <xf numFmtId="176" fontId="10" fillId="0" borderId="30" xfId="8" applyNumberFormat="1" applyFont="1" applyBorder="1">
      <alignment vertical="center"/>
    </xf>
    <xf numFmtId="177" fontId="8" fillId="0" borderId="31" xfId="1" applyNumberFormat="1" applyFont="1" applyBorder="1" applyAlignment="1">
      <alignment vertical="center" shrinkToFit="1"/>
    </xf>
    <xf numFmtId="177" fontId="8" fillId="0" borderId="32" xfId="9" applyNumberFormat="1" applyFont="1" applyBorder="1" applyAlignment="1">
      <alignment vertical="center" shrinkToFit="1"/>
    </xf>
    <xf numFmtId="176" fontId="11" fillId="5" borderId="23" xfId="8" applyNumberFormat="1" applyFont="1" applyFill="1" applyBorder="1">
      <alignment vertical="center"/>
    </xf>
    <xf numFmtId="177" fontId="4" fillId="5" borderId="25" xfId="9" applyNumberFormat="1" applyFont="1" applyFill="1" applyBorder="1" applyAlignment="1">
      <alignment vertical="center" shrinkToFit="1"/>
    </xf>
    <xf numFmtId="0" fontId="8" fillId="0" borderId="33" xfId="1" applyFont="1" applyBorder="1" applyAlignment="1">
      <alignment horizontal="distributed" vertical="center" shrinkToFit="1"/>
    </xf>
    <xf numFmtId="176" fontId="10" fillId="0" borderId="13" xfId="8" applyNumberFormat="1" applyFont="1" applyBorder="1">
      <alignment vertical="center"/>
    </xf>
    <xf numFmtId="177" fontId="8" fillId="0" borderId="15" xfId="1" applyNumberFormat="1" applyFont="1" applyBorder="1" applyAlignment="1">
      <alignment vertical="center" shrinkToFit="1"/>
    </xf>
    <xf numFmtId="177" fontId="8" fillId="0" borderId="34" xfId="1" applyNumberFormat="1" applyFont="1" applyBorder="1" applyAlignment="1">
      <alignment vertical="center" shrinkToFit="1"/>
    </xf>
    <xf numFmtId="0" fontId="8" fillId="0" borderId="35" xfId="1" applyFont="1" applyBorder="1" applyAlignment="1">
      <alignment horizontal="distributed" vertical="center" shrinkToFit="1"/>
    </xf>
    <xf numFmtId="176" fontId="10" fillId="0" borderId="9" xfId="8" applyNumberFormat="1" applyFont="1" applyBorder="1">
      <alignment vertical="center"/>
    </xf>
    <xf numFmtId="177" fontId="8" fillId="0" borderId="21" xfId="1" applyNumberFormat="1" applyFont="1" applyBorder="1" applyAlignment="1">
      <alignment vertical="center" shrinkToFit="1"/>
    </xf>
    <xf numFmtId="177" fontId="8" fillId="0" borderId="11" xfId="9" applyNumberFormat="1" applyFont="1" applyBorder="1" applyAlignment="1">
      <alignment vertical="center" shrinkToFi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7" fillId="7" borderId="17" xfId="2" applyFont="1" applyFill="1" applyBorder="1" applyAlignment="1">
      <alignment vertical="center"/>
    </xf>
    <xf numFmtId="0" fontId="7" fillId="8" borderId="30" xfId="2" applyFont="1" applyFill="1" applyBorder="1" applyAlignment="1">
      <alignment vertical="center"/>
    </xf>
    <xf numFmtId="0" fontId="7" fillId="8" borderId="17" xfId="2" applyFont="1" applyFill="1" applyBorder="1" applyAlignment="1">
      <alignment vertical="center"/>
    </xf>
    <xf numFmtId="0" fontId="13" fillId="0" borderId="0" xfId="2" applyFont="1" applyAlignment="1">
      <alignment vertical="center"/>
    </xf>
    <xf numFmtId="0" fontId="13" fillId="7" borderId="17" xfId="2" applyFont="1" applyFill="1" applyBorder="1" applyAlignment="1">
      <alignment vertical="center"/>
    </xf>
    <xf numFmtId="0" fontId="13" fillId="8" borderId="30" xfId="2" applyFont="1" applyFill="1" applyBorder="1" applyAlignment="1">
      <alignment vertical="center"/>
    </xf>
    <xf numFmtId="0" fontId="13" fillId="8" borderId="17" xfId="2" applyFont="1" applyFill="1" applyBorder="1" applyAlignment="1">
      <alignment vertical="center"/>
    </xf>
    <xf numFmtId="179" fontId="13" fillId="0" borderId="17" xfId="2" applyNumberFormat="1" applyFont="1" applyBorder="1" applyAlignment="1">
      <alignment horizontal="right" vertical="center"/>
    </xf>
    <xf numFmtId="0" fontId="13" fillId="0" borderId="0" xfId="2" applyFont="1" applyFill="1" applyBorder="1" applyAlignment="1">
      <alignment vertical="center"/>
    </xf>
    <xf numFmtId="179" fontId="13" fillId="0" borderId="0" xfId="2" applyNumberFormat="1" applyFont="1" applyFill="1" applyBorder="1" applyAlignment="1">
      <alignment horizontal="right" vertical="center"/>
    </xf>
    <xf numFmtId="0" fontId="8" fillId="0" borderId="0" xfId="1" applyFont="1" applyAlignment="1">
      <alignment horizontal="left" vertical="center"/>
    </xf>
    <xf numFmtId="176" fontId="4" fillId="3" borderId="18" xfId="1" applyNumberFormat="1" applyFont="1" applyFill="1" applyBorder="1" applyAlignment="1">
      <alignment vertical="center" shrinkToFit="1"/>
    </xf>
    <xf numFmtId="176" fontId="4" fillId="3" borderId="18" xfId="1" applyNumberFormat="1" applyFont="1" applyFill="1" applyBorder="1" applyAlignment="1">
      <alignment horizontal="right" vertical="center"/>
    </xf>
    <xf numFmtId="177" fontId="4" fillId="3" borderId="20" xfId="1" applyNumberFormat="1" applyFont="1" applyFill="1" applyBorder="1" applyAlignment="1">
      <alignment horizontal="right" vertical="center" shrinkToFit="1"/>
    </xf>
    <xf numFmtId="177" fontId="8" fillId="4" borderId="20" xfId="1" applyNumberFormat="1" applyFont="1" applyFill="1" applyBorder="1" applyAlignment="1">
      <alignment horizontal="right" vertical="center" shrinkToFit="1"/>
    </xf>
    <xf numFmtId="177" fontId="8" fillId="4" borderId="21" xfId="1" applyNumberFormat="1" applyFont="1" applyFill="1" applyBorder="1" applyAlignment="1">
      <alignment horizontal="right" vertical="center" shrinkToFit="1"/>
    </xf>
    <xf numFmtId="0" fontId="4" fillId="2" borderId="8" xfId="1" applyFont="1" applyFill="1" applyBorder="1" applyAlignment="1">
      <alignment horizontal="center" vertical="center" shrinkToFit="1"/>
    </xf>
    <xf numFmtId="0" fontId="4" fillId="2" borderId="9" xfId="1" applyFont="1" applyFill="1" applyBorder="1" applyAlignment="1">
      <alignment horizontal="center" vertical="center" shrinkToFit="1"/>
    </xf>
    <xf numFmtId="0" fontId="4" fillId="2" borderId="11" xfId="1" applyFont="1" applyFill="1" applyBorder="1" applyAlignment="1">
      <alignment horizontal="center" vertical="center" shrinkToFit="1"/>
    </xf>
    <xf numFmtId="176" fontId="11" fillId="5" borderId="24" xfId="7" applyNumberFormat="1" applyFont="1" applyFill="1" applyBorder="1">
      <alignment vertical="center"/>
    </xf>
    <xf numFmtId="176" fontId="11" fillId="5" borderId="25" xfId="7" applyNumberFormat="1" applyFont="1" applyFill="1" applyBorder="1">
      <alignment vertical="center"/>
    </xf>
    <xf numFmtId="176" fontId="8" fillId="4" borderId="18" xfId="1" applyNumberFormat="1" applyFont="1" applyFill="1" applyBorder="1">
      <alignment vertical="center"/>
    </xf>
    <xf numFmtId="176" fontId="10" fillId="0" borderId="18" xfId="3" applyNumberFormat="1" applyFont="1" applyBorder="1">
      <alignment vertical="center"/>
    </xf>
    <xf numFmtId="176" fontId="4" fillId="3" borderId="18" xfId="1" applyNumberFormat="1" applyFont="1" applyFill="1" applyBorder="1">
      <alignment vertical="center"/>
    </xf>
    <xf numFmtId="176" fontId="10" fillId="0" borderId="41" xfId="3" applyNumberFormat="1" applyFont="1" applyBorder="1">
      <alignment vertical="center"/>
    </xf>
    <xf numFmtId="176" fontId="11" fillId="3" borderId="37" xfId="6" applyNumberFormat="1" applyFont="1" applyFill="1" applyBorder="1" applyAlignment="1">
      <alignment vertical="center"/>
    </xf>
    <xf numFmtId="176" fontId="4" fillId="3" borderId="37" xfId="1" applyNumberFormat="1" applyFont="1" applyFill="1" applyBorder="1" applyAlignment="1">
      <alignment horizontal="right" vertical="center"/>
    </xf>
    <xf numFmtId="0" fontId="4" fillId="10" borderId="12" xfId="1" applyFont="1" applyFill="1" applyBorder="1" applyAlignment="1">
      <alignment horizontal="center" vertical="center"/>
    </xf>
    <xf numFmtId="176" fontId="4" fillId="10" borderId="39" xfId="1" applyNumberFormat="1" applyFont="1" applyFill="1" applyBorder="1">
      <alignment vertical="center"/>
    </xf>
    <xf numFmtId="176" fontId="4" fillId="10" borderId="36" xfId="1" applyNumberFormat="1" applyFont="1" applyFill="1" applyBorder="1">
      <alignment vertical="center"/>
    </xf>
    <xf numFmtId="176" fontId="4" fillId="10" borderId="13" xfId="1" applyNumberFormat="1" applyFont="1" applyFill="1" applyBorder="1">
      <alignment vertical="center"/>
    </xf>
    <xf numFmtId="177" fontId="4" fillId="10" borderId="15" xfId="1" applyNumberFormat="1" applyFont="1" applyFill="1" applyBorder="1" applyAlignment="1">
      <alignment horizontal="right" vertical="center" shrinkToFit="1"/>
    </xf>
    <xf numFmtId="178" fontId="4" fillId="10" borderId="13" xfId="1" applyNumberFormat="1" applyFont="1" applyFill="1" applyBorder="1" applyAlignment="1">
      <alignment horizontal="right" vertical="center"/>
    </xf>
    <xf numFmtId="177" fontId="4" fillId="10" borderId="13" xfId="1" applyNumberFormat="1" applyFont="1" applyFill="1" applyBorder="1" applyAlignment="1">
      <alignment horizontal="right" vertical="center" shrinkToFit="1"/>
    </xf>
    <xf numFmtId="178" fontId="4" fillId="10" borderId="14" xfId="1" applyNumberFormat="1" applyFont="1" applyFill="1" applyBorder="1" applyAlignment="1">
      <alignment horizontal="right" vertical="center"/>
    </xf>
    <xf numFmtId="176" fontId="4" fillId="10" borderId="43" xfId="1" applyNumberFormat="1" applyFont="1" applyFill="1" applyBorder="1">
      <alignment vertical="center"/>
    </xf>
    <xf numFmtId="176" fontId="4" fillId="3" borderId="44" xfId="1" applyNumberFormat="1" applyFont="1" applyFill="1" applyBorder="1" applyAlignment="1">
      <alignment vertical="center" shrinkToFit="1"/>
    </xf>
    <xf numFmtId="176" fontId="4" fillId="3" borderId="30" xfId="1" applyNumberFormat="1" applyFont="1" applyFill="1" applyBorder="1" applyAlignment="1">
      <alignment vertical="center" shrinkToFit="1"/>
    </xf>
    <xf numFmtId="176" fontId="4" fillId="3" borderId="45" xfId="1" applyNumberFormat="1" applyFont="1" applyFill="1" applyBorder="1" applyAlignment="1">
      <alignment vertical="center" shrinkToFit="1"/>
    </xf>
    <xf numFmtId="41" fontId="19" fillId="0" borderId="17" xfId="10" applyFont="1" applyBorder="1">
      <alignment vertical="center"/>
    </xf>
    <xf numFmtId="176" fontId="4" fillId="10" borderId="15" xfId="1" applyNumberFormat="1" applyFont="1" applyFill="1" applyBorder="1">
      <alignment vertical="center"/>
    </xf>
    <xf numFmtId="176" fontId="4" fillId="3" borderId="31" xfId="1" applyNumberFormat="1" applyFont="1" applyFill="1" applyBorder="1" applyAlignment="1">
      <alignment vertical="center" shrinkToFit="1"/>
    </xf>
    <xf numFmtId="41" fontId="19" fillId="0" borderId="20" xfId="10" applyFont="1" applyBorder="1">
      <alignment vertical="center"/>
    </xf>
    <xf numFmtId="3" fontId="11" fillId="3" borderId="20" xfId="0" applyNumberFormat="1" applyFont="1" applyFill="1" applyBorder="1" applyAlignment="1">
      <alignment horizontal="right" vertical="center"/>
    </xf>
    <xf numFmtId="41" fontId="19" fillId="0" borderId="37" xfId="10" applyFont="1" applyBorder="1">
      <alignment vertical="center"/>
    </xf>
    <xf numFmtId="41" fontId="19" fillId="0" borderId="18" xfId="10" applyFont="1" applyBorder="1">
      <alignment vertical="center"/>
    </xf>
    <xf numFmtId="0" fontId="4" fillId="2" borderId="21" xfId="1" applyFont="1" applyFill="1" applyBorder="1" applyAlignment="1">
      <alignment horizontal="center" vertical="center" wrapText="1" shrinkToFit="1"/>
    </xf>
    <xf numFmtId="180" fontId="16" fillId="0" borderId="37" xfId="0" applyNumberFormat="1" applyFont="1" applyBorder="1" applyAlignment="1">
      <alignment vertical="center"/>
    </xf>
    <xf numFmtId="180" fontId="16" fillId="0" borderId="20" xfId="0" applyNumberFormat="1" applyFont="1" applyBorder="1" applyAlignment="1">
      <alignment vertical="center"/>
    </xf>
    <xf numFmtId="180" fontId="20" fillId="0" borderId="17" xfId="0" applyNumberFormat="1" applyFont="1" applyFill="1" applyBorder="1" applyAlignment="1">
      <alignment vertical="center"/>
    </xf>
    <xf numFmtId="180" fontId="20" fillId="0" borderId="18" xfId="0" applyNumberFormat="1" applyFont="1" applyFill="1" applyBorder="1" applyAlignment="1">
      <alignment vertical="center"/>
    </xf>
    <xf numFmtId="180" fontId="16" fillId="0" borderId="38" xfId="0" applyNumberFormat="1" applyFont="1" applyBorder="1" applyAlignment="1">
      <alignment vertical="center"/>
    </xf>
    <xf numFmtId="180" fontId="16" fillId="0" borderId="21" xfId="0" applyNumberFormat="1" applyFont="1" applyBorder="1" applyAlignment="1">
      <alignment vertical="center"/>
    </xf>
    <xf numFmtId="180" fontId="20" fillId="0" borderId="9" xfId="0" applyNumberFormat="1" applyFont="1" applyFill="1" applyBorder="1" applyAlignment="1">
      <alignment vertical="center"/>
    </xf>
    <xf numFmtId="180" fontId="20" fillId="0" borderId="42" xfId="0" applyNumberFormat="1" applyFont="1" applyFill="1" applyBorder="1" applyAlignment="1">
      <alignment vertical="center"/>
    </xf>
    <xf numFmtId="180" fontId="16" fillId="0" borderId="40" xfId="0" applyNumberFormat="1" applyFont="1" applyBorder="1" applyAlignment="1">
      <alignment vertical="center"/>
    </xf>
    <xf numFmtId="180" fontId="16" fillId="9" borderId="19" xfId="0" applyNumberFormat="1" applyFont="1" applyFill="1" applyBorder="1" applyAlignment="1">
      <alignment vertical="center"/>
    </xf>
    <xf numFmtId="180" fontId="16" fillId="0" borderId="17" xfId="0" applyNumberFormat="1" applyFont="1" applyBorder="1" applyAlignment="1">
      <alignment vertical="center"/>
    </xf>
    <xf numFmtId="180" fontId="12" fillId="0" borderId="17" xfId="2" applyNumberFormat="1" applyFont="1" applyBorder="1" applyAlignment="1">
      <alignment vertical="center"/>
    </xf>
    <xf numFmtId="180" fontId="16" fillId="9" borderId="32" xfId="0" applyNumberFormat="1" applyFont="1" applyFill="1" applyBorder="1" applyAlignment="1">
      <alignment vertical="center"/>
    </xf>
    <xf numFmtId="180" fontId="16" fillId="0" borderId="30" xfId="0" applyNumberFormat="1" applyFont="1" applyBorder="1" applyAlignment="1">
      <alignment vertical="center"/>
    </xf>
    <xf numFmtId="180" fontId="12" fillId="0" borderId="30" xfId="2" applyNumberFormat="1" applyFont="1" applyBorder="1" applyAlignment="1">
      <alignment vertical="center"/>
    </xf>
    <xf numFmtId="180" fontId="11" fillId="5" borderId="25" xfId="0" applyNumberFormat="1" applyFont="1" applyFill="1" applyBorder="1" applyAlignment="1">
      <alignment vertical="center"/>
    </xf>
    <xf numFmtId="180" fontId="11" fillId="5" borderId="24" xfId="0" applyNumberFormat="1" applyFont="1" applyFill="1" applyBorder="1" applyAlignment="1">
      <alignment vertical="center"/>
    </xf>
    <xf numFmtId="180" fontId="11" fillId="5" borderId="23" xfId="0" applyNumberFormat="1" applyFont="1" applyFill="1" applyBorder="1" applyAlignment="1">
      <alignment vertical="center"/>
    </xf>
    <xf numFmtId="180" fontId="17" fillId="5" borderId="23" xfId="2" applyNumberFormat="1" applyFont="1" applyFill="1" applyBorder="1" applyAlignment="1">
      <alignment vertical="center"/>
    </xf>
    <xf numFmtId="180" fontId="16" fillId="9" borderId="14" xfId="0" applyNumberFormat="1" applyFont="1" applyFill="1" applyBorder="1" applyAlignment="1">
      <alignment vertical="center"/>
    </xf>
    <xf numFmtId="180" fontId="16" fillId="0" borderId="15" xfId="0" applyNumberFormat="1" applyFont="1" applyBorder="1" applyAlignment="1">
      <alignment vertical="center"/>
    </xf>
    <xf numFmtId="180" fontId="16" fillId="0" borderId="13" xfId="0" applyNumberFormat="1" applyFont="1" applyBorder="1" applyAlignment="1">
      <alignment vertical="center"/>
    </xf>
    <xf numFmtId="180" fontId="12" fillId="0" borderId="13" xfId="2" applyNumberFormat="1" applyFont="1" applyBorder="1" applyAlignment="1">
      <alignment vertical="center"/>
    </xf>
    <xf numFmtId="180" fontId="16" fillId="9" borderId="11" xfId="0" applyNumberFormat="1" applyFont="1" applyFill="1" applyBorder="1" applyAlignment="1">
      <alignment vertical="center"/>
    </xf>
    <xf numFmtId="180" fontId="16" fillId="0" borderId="8" xfId="0" applyNumberFormat="1" applyFont="1" applyBorder="1" applyAlignment="1">
      <alignment vertical="center"/>
    </xf>
    <xf numFmtId="180" fontId="16" fillId="0" borderId="9" xfId="0" applyNumberFormat="1" applyFont="1" applyBorder="1" applyAlignment="1">
      <alignment vertical="center"/>
    </xf>
    <xf numFmtId="180" fontId="12" fillId="0" borderId="9" xfId="2" applyNumberFormat="1" applyFont="1" applyBorder="1" applyAlignment="1">
      <alignment vertical="center"/>
    </xf>
    <xf numFmtId="180" fontId="11" fillId="5" borderId="23" xfId="7" applyNumberFormat="1" applyFont="1" applyFill="1" applyBorder="1">
      <alignment vertical="center"/>
    </xf>
    <xf numFmtId="0" fontId="4" fillId="0" borderId="0" xfId="1" applyFont="1" applyAlignment="1">
      <alignment horizontal="left" vertical="center"/>
    </xf>
    <xf numFmtId="0" fontId="4" fillId="2" borderId="26" xfId="1" applyFont="1" applyFill="1" applyBorder="1" applyAlignment="1">
      <alignment horizontal="center" vertical="center" wrapText="1" shrinkToFit="1"/>
    </xf>
    <xf numFmtId="0" fontId="4" fillId="2" borderId="2" xfId="1" applyFont="1" applyFill="1" applyBorder="1" applyAlignment="1">
      <alignment horizontal="center" vertical="center" wrapText="1" shrinkToFit="1"/>
    </xf>
    <xf numFmtId="0" fontId="4" fillId="2" borderId="2" xfId="1" quotePrefix="1" applyFont="1" applyFill="1" applyBorder="1" applyAlignment="1">
      <alignment horizontal="center" vertical="center" wrapText="1" shrinkToFit="1"/>
    </xf>
    <xf numFmtId="0" fontId="4" fillId="2" borderId="7" xfId="1" applyFont="1" applyFill="1" applyBorder="1" applyAlignment="1">
      <alignment horizontal="center" vertical="center" wrapText="1" shrinkToFit="1"/>
    </xf>
    <xf numFmtId="0" fontId="8" fillId="0" borderId="0" xfId="1" applyFont="1" applyAlignment="1">
      <alignment vertical="center"/>
    </xf>
    <xf numFmtId="0" fontId="4" fillId="2" borderId="1" xfId="1" applyFont="1" applyFill="1" applyBorder="1" applyAlignment="1">
      <alignment horizontal="center" vertical="center" shrinkToFit="1"/>
    </xf>
    <xf numFmtId="0" fontId="4" fillId="2" borderId="8" xfId="1" applyFont="1" applyFill="1" applyBorder="1" applyAlignment="1">
      <alignment horizontal="center" vertical="center" shrinkToFit="1"/>
    </xf>
    <xf numFmtId="0" fontId="4" fillId="2" borderId="9" xfId="1" applyFont="1" applyFill="1" applyBorder="1" applyAlignment="1">
      <alignment horizontal="center" vertical="center" shrinkToFit="1"/>
    </xf>
    <xf numFmtId="0" fontId="4" fillId="2" borderId="3" xfId="1" quotePrefix="1" applyFont="1" applyFill="1" applyBorder="1" applyAlignment="1">
      <alignment horizontal="center" vertical="center" wrapText="1" shrinkToFit="1"/>
    </xf>
    <xf numFmtId="0" fontId="4" fillId="2" borderId="10" xfId="1" quotePrefix="1" applyFont="1" applyFill="1" applyBorder="1" applyAlignment="1">
      <alignment horizontal="center" vertical="center" wrapText="1" shrinkToFit="1"/>
    </xf>
    <xf numFmtId="0" fontId="4" fillId="2" borderId="4" xfId="1" applyFont="1" applyFill="1" applyBorder="1" applyAlignment="1">
      <alignment horizontal="center" vertical="center" shrinkToFit="1"/>
    </xf>
    <xf numFmtId="0" fontId="4" fillId="2" borderId="5" xfId="1" applyFont="1" applyFill="1" applyBorder="1" applyAlignment="1">
      <alignment horizontal="center" vertical="center" shrinkToFit="1"/>
    </xf>
    <xf numFmtId="0" fontId="4" fillId="2" borderId="6" xfId="1" applyFont="1" applyFill="1" applyBorder="1" applyAlignment="1">
      <alignment horizontal="center" vertical="center" shrinkToFit="1"/>
    </xf>
    <xf numFmtId="0" fontId="4" fillId="2" borderId="43" xfId="1" applyFont="1" applyFill="1" applyBorder="1" applyAlignment="1">
      <alignment horizontal="center" vertical="center" wrapText="1" shrinkToFit="1"/>
    </xf>
    <xf numFmtId="0" fontId="4" fillId="2" borderId="40" xfId="1" applyFont="1" applyFill="1" applyBorder="1" applyAlignment="1">
      <alignment horizontal="center" vertical="center" wrapText="1" shrinkToFit="1"/>
    </xf>
    <xf numFmtId="0" fontId="4" fillId="0" borderId="0" xfId="1" applyFont="1" applyAlignment="1">
      <alignment vertical="center"/>
    </xf>
    <xf numFmtId="0" fontId="4" fillId="2" borderId="2" xfId="1" applyFont="1" applyFill="1" applyBorder="1" applyAlignment="1">
      <alignment horizontal="center" vertical="center" shrinkToFit="1"/>
    </xf>
    <xf numFmtId="0" fontId="4" fillId="2" borderId="11" xfId="1" applyFont="1" applyFill="1" applyBorder="1" applyAlignment="1">
      <alignment horizontal="center" vertical="center" shrinkToFit="1"/>
    </xf>
    <xf numFmtId="0" fontId="12" fillId="6" borderId="17" xfId="2" applyFont="1" applyFill="1" applyBorder="1" applyAlignment="1">
      <alignment vertical="center"/>
    </xf>
    <xf numFmtId="0" fontId="7" fillId="7" borderId="17" xfId="2" applyFont="1" applyFill="1" applyBorder="1" applyAlignment="1">
      <alignment vertical="center"/>
    </xf>
    <xf numFmtId="0" fontId="13" fillId="7" borderId="17" xfId="2" applyFont="1" applyFill="1" applyBorder="1" applyAlignment="1">
      <alignment vertical="center"/>
    </xf>
    <xf numFmtId="0" fontId="13" fillId="7" borderId="17" xfId="2" applyFont="1" applyFill="1" applyBorder="1" applyAlignment="1">
      <alignment horizontal="left" vertical="center"/>
    </xf>
    <xf numFmtId="0" fontId="14" fillId="6" borderId="17" xfId="2" applyFont="1" applyFill="1" applyBorder="1" applyAlignment="1">
      <alignment vertical="center"/>
    </xf>
    <xf numFmtId="41" fontId="18" fillId="0" borderId="17" xfId="10" applyFont="1" applyFill="1" applyBorder="1">
      <alignment vertical="center"/>
    </xf>
    <xf numFmtId="41" fontId="13" fillId="0" borderId="17" xfId="10" applyFont="1" applyBorder="1" applyAlignment="1">
      <alignment horizontal="right" vertical="center"/>
    </xf>
  </cellXfs>
  <cellStyles count="11">
    <cellStyle name="쉼표 [0]" xfId="10" builtinId="6"/>
    <cellStyle name="쉼표 [0] 2" xfId="9"/>
    <cellStyle name="표준" xfId="0" builtinId="0"/>
    <cellStyle name="표준 16" xfId="7"/>
    <cellStyle name="표준 17" xfId="3"/>
    <cellStyle name="표준 17 2" xfId="8"/>
    <cellStyle name="표준 2" xfId="1"/>
    <cellStyle name="표준 21" xfId="4"/>
    <cellStyle name="표준 22" xfId="5"/>
    <cellStyle name="표준 3" xfId="2"/>
    <cellStyle name="표준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D5" sqref="D5"/>
    </sheetView>
  </sheetViews>
  <sheetFormatPr defaultColWidth="10.25" defaultRowHeight="19.5" customHeight="1" x14ac:dyDescent="0.3"/>
  <cols>
    <col min="1" max="1" width="10.25" style="23"/>
    <col min="2" max="8" width="12.625" style="2" customWidth="1"/>
    <col min="9" max="9" width="11.375" style="2" bestFit="1" customWidth="1"/>
    <col min="10" max="10" width="10.25" style="2"/>
    <col min="11" max="11" width="11.375" style="2" bestFit="1" customWidth="1"/>
    <col min="12" max="16384" width="10.25" style="2"/>
  </cols>
  <sheetData>
    <row r="1" spans="1:11" ht="19.5" customHeight="1" x14ac:dyDescent="0.3">
      <c r="A1" s="133" t="s">
        <v>127</v>
      </c>
      <c r="B1" s="133"/>
      <c r="C1" s="133"/>
      <c r="D1" s="133"/>
      <c r="E1" s="133"/>
      <c r="F1" s="133"/>
      <c r="G1" s="133"/>
      <c r="H1" s="68" t="s">
        <v>116</v>
      </c>
      <c r="I1" s="1"/>
      <c r="J1" s="1"/>
      <c r="K1" s="1"/>
    </row>
    <row r="2" spans="1:11" ht="19.5" customHeight="1" thickBot="1" x14ac:dyDescent="0.35">
      <c r="A2" s="138" t="s">
        <v>0</v>
      </c>
      <c r="B2" s="138"/>
      <c r="C2" s="138"/>
      <c r="D2" s="3"/>
      <c r="E2" s="3"/>
      <c r="F2" s="3" t="s">
        <v>121</v>
      </c>
      <c r="G2" s="4" t="s">
        <v>0</v>
      </c>
      <c r="H2" s="5"/>
      <c r="I2" s="5"/>
      <c r="J2" s="5"/>
      <c r="K2" s="6" t="s">
        <v>1</v>
      </c>
    </row>
    <row r="3" spans="1:11" ht="19.5" customHeight="1" x14ac:dyDescent="0.3">
      <c r="A3" s="139" t="s">
        <v>2</v>
      </c>
      <c r="B3" s="136" t="s">
        <v>124</v>
      </c>
      <c r="C3" s="142" t="s">
        <v>128</v>
      </c>
      <c r="D3" s="144" t="s">
        <v>129</v>
      </c>
      <c r="E3" s="145"/>
      <c r="F3" s="146"/>
      <c r="G3" s="147" t="s">
        <v>130</v>
      </c>
      <c r="H3" s="134" t="s">
        <v>3</v>
      </c>
      <c r="I3" s="135"/>
      <c r="J3" s="136" t="s">
        <v>123</v>
      </c>
      <c r="K3" s="137"/>
    </row>
    <row r="4" spans="1:11" ht="28.5" customHeight="1" thickBot="1" x14ac:dyDescent="0.35">
      <c r="A4" s="140"/>
      <c r="B4" s="141"/>
      <c r="C4" s="143"/>
      <c r="D4" s="74" t="s">
        <v>4</v>
      </c>
      <c r="E4" s="75" t="s">
        <v>5</v>
      </c>
      <c r="F4" s="76" t="s">
        <v>6</v>
      </c>
      <c r="G4" s="148"/>
      <c r="H4" s="104" t="s">
        <v>7</v>
      </c>
      <c r="I4" s="8" t="s">
        <v>8</v>
      </c>
      <c r="J4" s="8" t="s">
        <v>9</v>
      </c>
      <c r="K4" s="9" t="s">
        <v>8</v>
      </c>
    </row>
    <row r="5" spans="1:11" ht="19.5" customHeight="1" x14ac:dyDescent="0.3">
      <c r="A5" s="85" t="s">
        <v>10</v>
      </c>
      <c r="B5" s="86">
        <f t="shared" ref="B5:G5" si="0">SUM(B6,B17)</f>
        <v>2121029</v>
      </c>
      <c r="C5" s="93">
        <f t="shared" si="0"/>
        <v>2119542</v>
      </c>
      <c r="D5" s="98">
        <f t="shared" si="0"/>
        <v>2115823</v>
      </c>
      <c r="E5" s="88">
        <f t="shared" si="0"/>
        <v>1080841</v>
      </c>
      <c r="F5" s="86">
        <f t="shared" si="0"/>
        <v>1034982</v>
      </c>
      <c r="G5" s="87">
        <f t="shared" si="0"/>
        <v>985844</v>
      </c>
      <c r="H5" s="89">
        <f>D5-C5</f>
        <v>-3719</v>
      </c>
      <c r="I5" s="90">
        <f>H5/C5*100</f>
        <v>-0.17546243480902951</v>
      </c>
      <c r="J5" s="91">
        <f>D5-B5</f>
        <v>-5206</v>
      </c>
      <c r="K5" s="92">
        <f>J5/B5*100</f>
        <v>-0.24544690336624347</v>
      </c>
    </row>
    <row r="6" spans="1:11" ht="19.5" customHeight="1" x14ac:dyDescent="0.3">
      <c r="A6" s="10" t="s">
        <v>11</v>
      </c>
      <c r="B6" s="69">
        <f t="shared" ref="B6:G6" si="1">SUM(B7,B10:B16)</f>
        <v>1681048</v>
      </c>
      <c r="C6" s="94">
        <f t="shared" si="1"/>
        <v>1681197</v>
      </c>
      <c r="D6" s="99">
        <f>SUM(D7,D10:D16)</f>
        <v>1679146</v>
      </c>
      <c r="E6" s="95">
        <f t="shared" si="1"/>
        <v>862386</v>
      </c>
      <c r="F6" s="96">
        <f t="shared" si="1"/>
        <v>816760</v>
      </c>
      <c r="G6" s="94">
        <f t="shared" si="1"/>
        <v>765811</v>
      </c>
      <c r="H6" s="71">
        <f t="shared" ref="H6:H24" si="2">D6-C6</f>
        <v>-2051</v>
      </c>
      <c r="I6" s="12">
        <f t="shared" ref="I6:I24" si="3">H6/C6*100</f>
        <v>-0.12199641089057379</v>
      </c>
      <c r="J6" s="11">
        <f t="shared" ref="J6:J24" si="4">D6-B6</f>
        <v>-1902</v>
      </c>
      <c r="K6" s="13">
        <f t="shared" ref="K6:K24" si="5">J6/B6*100</f>
        <v>-0.11314370559317759</v>
      </c>
    </row>
    <row r="7" spans="1:11" ht="19.5" customHeight="1" x14ac:dyDescent="0.3">
      <c r="A7" s="14" t="s">
        <v>12</v>
      </c>
      <c r="B7" s="79">
        <v>658808</v>
      </c>
      <c r="C7" s="102">
        <v>658295</v>
      </c>
      <c r="D7" s="100">
        <f>E7+F7</f>
        <v>657549</v>
      </c>
      <c r="E7" s="97">
        <v>335763</v>
      </c>
      <c r="F7" s="103">
        <v>321786</v>
      </c>
      <c r="G7" s="102">
        <v>292737</v>
      </c>
      <c r="H7" s="72">
        <f t="shared" si="2"/>
        <v>-746</v>
      </c>
      <c r="I7" s="16">
        <f t="shared" si="3"/>
        <v>-0.11332305425379201</v>
      </c>
      <c r="J7" s="15">
        <f t="shared" si="4"/>
        <v>-1259</v>
      </c>
      <c r="K7" s="17">
        <f t="shared" si="5"/>
        <v>-0.19110271884980146</v>
      </c>
    </row>
    <row r="8" spans="1:11" ht="19.5" customHeight="1" x14ac:dyDescent="0.3">
      <c r="A8" s="14" t="s">
        <v>117</v>
      </c>
      <c r="B8" s="80">
        <v>258009</v>
      </c>
      <c r="C8" s="102">
        <v>257397</v>
      </c>
      <c r="D8" s="100">
        <f t="shared" ref="D8:D24" si="6">E8+F8</f>
        <v>256931</v>
      </c>
      <c r="E8" s="97">
        <v>130221</v>
      </c>
      <c r="F8" s="103">
        <v>126710</v>
      </c>
      <c r="G8" s="102">
        <v>115836</v>
      </c>
      <c r="H8" s="72">
        <f t="shared" si="2"/>
        <v>-466</v>
      </c>
      <c r="I8" s="16">
        <f t="shared" si="3"/>
        <v>-0.18104329110284889</v>
      </c>
      <c r="J8" s="15">
        <f t="shared" si="4"/>
        <v>-1078</v>
      </c>
      <c r="K8" s="17">
        <f t="shared" si="5"/>
        <v>-0.41781488242658199</v>
      </c>
    </row>
    <row r="9" spans="1:11" ht="19.5" customHeight="1" x14ac:dyDescent="0.3">
      <c r="A9" s="14" t="s">
        <v>118</v>
      </c>
      <c r="B9" s="80">
        <v>400799</v>
      </c>
      <c r="C9" s="102">
        <v>400898</v>
      </c>
      <c r="D9" s="100">
        <f t="shared" si="6"/>
        <v>400618</v>
      </c>
      <c r="E9" s="97">
        <v>205542</v>
      </c>
      <c r="F9" s="103">
        <v>195076</v>
      </c>
      <c r="G9" s="102">
        <v>176901</v>
      </c>
      <c r="H9" s="72">
        <f t="shared" si="2"/>
        <v>-280</v>
      </c>
      <c r="I9" s="16">
        <f t="shared" si="3"/>
        <v>-6.9843202011484223E-2</v>
      </c>
      <c r="J9" s="15">
        <f t="shared" si="4"/>
        <v>-181</v>
      </c>
      <c r="K9" s="17">
        <f t="shared" si="5"/>
        <v>-4.515979331285757E-2</v>
      </c>
    </row>
    <row r="10" spans="1:11" ht="19.5" customHeight="1" x14ac:dyDescent="0.3">
      <c r="A10" s="14" t="s">
        <v>13</v>
      </c>
      <c r="B10" s="80">
        <v>104545</v>
      </c>
      <c r="C10" s="102">
        <v>104319</v>
      </c>
      <c r="D10" s="100">
        <f t="shared" si="6"/>
        <v>103839</v>
      </c>
      <c r="E10" s="97">
        <v>51972</v>
      </c>
      <c r="F10" s="103">
        <v>51867</v>
      </c>
      <c r="G10" s="102">
        <v>50877</v>
      </c>
      <c r="H10" s="72">
        <f t="shared" si="2"/>
        <v>-480</v>
      </c>
      <c r="I10" s="16">
        <f t="shared" si="3"/>
        <v>-0.46012711011416901</v>
      </c>
      <c r="J10" s="15">
        <f t="shared" si="4"/>
        <v>-706</v>
      </c>
      <c r="K10" s="17">
        <f t="shared" si="5"/>
        <v>-0.67530728394471273</v>
      </c>
    </row>
    <row r="11" spans="1:11" ht="19.5" customHeight="1" x14ac:dyDescent="0.3">
      <c r="A11" s="14" t="s">
        <v>14</v>
      </c>
      <c r="B11" s="80">
        <v>100229</v>
      </c>
      <c r="C11" s="102">
        <v>99673</v>
      </c>
      <c r="D11" s="100">
        <f t="shared" si="6"/>
        <v>99234</v>
      </c>
      <c r="E11" s="97">
        <v>50329</v>
      </c>
      <c r="F11" s="103">
        <v>48905</v>
      </c>
      <c r="G11" s="102">
        <v>49204</v>
      </c>
      <c r="H11" s="72">
        <f t="shared" si="2"/>
        <v>-439</v>
      </c>
      <c r="I11" s="16">
        <f t="shared" si="3"/>
        <v>-0.44044023958343781</v>
      </c>
      <c r="J11" s="15">
        <f t="shared" si="4"/>
        <v>-995</v>
      </c>
      <c r="K11" s="17">
        <f t="shared" si="5"/>
        <v>-0.99272665595785647</v>
      </c>
    </row>
    <row r="12" spans="1:11" ht="19.5" customHeight="1" x14ac:dyDescent="0.3">
      <c r="A12" s="14" t="s">
        <v>15</v>
      </c>
      <c r="B12" s="80">
        <v>316129</v>
      </c>
      <c r="C12" s="102">
        <v>317626</v>
      </c>
      <c r="D12" s="100">
        <f t="shared" si="6"/>
        <v>317933</v>
      </c>
      <c r="E12" s="97">
        <v>165144</v>
      </c>
      <c r="F12" s="103">
        <v>152789</v>
      </c>
      <c r="G12" s="102">
        <v>141013</v>
      </c>
      <c r="H12" s="72">
        <f t="shared" si="2"/>
        <v>307</v>
      </c>
      <c r="I12" s="16">
        <f t="shared" si="3"/>
        <v>9.6654555987230273E-2</v>
      </c>
      <c r="J12" s="15">
        <f t="shared" si="4"/>
        <v>1804</v>
      </c>
      <c r="K12" s="17">
        <f t="shared" si="5"/>
        <v>0.5706531194544</v>
      </c>
    </row>
    <row r="13" spans="1:11" ht="19.5" customHeight="1" x14ac:dyDescent="0.3">
      <c r="A13" s="14" t="s">
        <v>16</v>
      </c>
      <c r="B13" s="80">
        <v>175591</v>
      </c>
      <c r="C13" s="102">
        <v>175623</v>
      </c>
      <c r="D13" s="100">
        <f t="shared" si="6"/>
        <v>175650</v>
      </c>
      <c r="E13" s="97">
        <v>91548</v>
      </c>
      <c r="F13" s="103">
        <v>84102</v>
      </c>
      <c r="G13" s="102">
        <v>79745</v>
      </c>
      <c r="H13" s="72">
        <f t="shared" si="2"/>
        <v>27</v>
      </c>
      <c r="I13" s="16">
        <f t="shared" si="3"/>
        <v>1.5373840556191388E-2</v>
      </c>
      <c r="J13" s="15">
        <f t="shared" si="4"/>
        <v>59</v>
      </c>
      <c r="K13" s="17">
        <f t="shared" si="5"/>
        <v>3.3600810975505581E-2</v>
      </c>
    </row>
    <row r="14" spans="1:11" ht="19.5" customHeight="1" x14ac:dyDescent="0.3">
      <c r="A14" s="14" t="s">
        <v>17</v>
      </c>
      <c r="B14" s="80">
        <v>116675</v>
      </c>
      <c r="C14" s="102">
        <v>116315</v>
      </c>
      <c r="D14" s="100">
        <f t="shared" si="6"/>
        <v>115573</v>
      </c>
      <c r="E14" s="97">
        <v>57835</v>
      </c>
      <c r="F14" s="103">
        <v>57738</v>
      </c>
      <c r="G14" s="102">
        <v>57510</v>
      </c>
      <c r="H14" s="72">
        <f t="shared" si="2"/>
        <v>-742</v>
      </c>
      <c r="I14" s="16">
        <f t="shared" si="3"/>
        <v>-0.63792288182951462</v>
      </c>
      <c r="J14" s="15">
        <f t="shared" si="4"/>
        <v>-1102</v>
      </c>
      <c r="K14" s="17">
        <f t="shared" si="5"/>
        <v>-0.94450396400257119</v>
      </c>
    </row>
    <row r="15" spans="1:11" ht="19.5" customHeight="1" x14ac:dyDescent="0.3">
      <c r="A15" s="14" t="s">
        <v>18</v>
      </c>
      <c r="B15" s="80">
        <v>42822</v>
      </c>
      <c r="C15" s="102">
        <v>43128</v>
      </c>
      <c r="D15" s="100">
        <f t="shared" si="6"/>
        <v>43182</v>
      </c>
      <c r="E15" s="97">
        <v>21516</v>
      </c>
      <c r="F15" s="103">
        <v>21666</v>
      </c>
      <c r="G15" s="102">
        <v>16743</v>
      </c>
      <c r="H15" s="72">
        <f t="shared" si="2"/>
        <v>54</v>
      </c>
      <c r="I15" s="16">
        <f t="shared" si="3"/>
        <v>0.12520868113522537</v>
      </c>
      <c r="J15" s="15">
        <f t="shared" si="4"/>
        <v>360</v>
      </c>
      <c r="K15" s="17">
        <f t="shared" si="5"/>
        <v>0.8406893652795292</v>
      </c>
    </row>
    <row r="16" spans="1:11" ht="19.5" customHeight="1" x14ac:dyDescent="0.3">
      <c r="A16" s="14" t="s">
        <v>19</v>
      </c>
      <c r="B16" s="80">
        <v>166249</v>
      </c>
      <c r="C16" s="102">
        <v>166218</v>
      </c>
      <c r="D16" s="100">
        <f t="shared" si="6"/>
        <v>166186</v>
      </c>
      <c r="E16" s="97">
        <v>88279</v>
      </c>
      <c r="F16" s="103">
        <v>77907</v>
      </c>
      <c r="G16" s="102">
        <v>77982</v>
      </c>
      <c r="H16" s="72">
        <f t="shared" si="2"/>
        <v>-32</v>
      </c>
      <c r="I16" s="16">
        <f t="shared" si="3"/>
        <v>-1.925182591536416E-2</v>
      </c>
      <c r="J16" s="15">
        <f t="shared" si="4"/>
        <v>-63</v>
      </c>
      <c r="K16" s="17">
        <f t="shared" si="5"/>
        <v>-3.7894964781743048E-2</v>
      </c>
    </row>
    <row r="17" spans="1:11" ht="19.5" customHeight="1" x14ac:dyDescent="0.3">
      <c r="A17" s="10" t="s">
        <v>20</v>
      </c>
      <c r="B17" s="81">
        <f t="shared" ref="B17:G17" si="7">SUM(B18:B24)</f>
        <v>439981</v>
      </c>
      <c r="C17" s="83">
        <f t="shared" ref="C17" si="8">SUM(C18:C24)</f>
        <v>438345</v>
      </c>
      <c r="D17" s="101">
        <f>SUM(E17:F17)</f>
        <v>436677</v>
      </c>
      <c r="E17" s="18">
        <f t="shared" si="7"/>
        <v>218455</v>
      </c>
      <c r="F17" s="70">
        <f t="shared" si="7"/>
        <v>218222</v>
      </c>
      <c r="G17" s="84">
        <f t="shared" si="7"/>
        <v>220033</v>
      </c>
      <c r="H17" s="71">
        <f t="shared" si="2"/>
        <v>-1668</v>
      </c>
      <c r="I17" s="12">
        <f t="shared" si="3"/>
        <v>-0.38052219142456284</v>
      </c>
      <c r="J17" s="11">
        <f t="shared" si="4"/>
        <v>-3304</v>
      </c>
      <c r="K17" s="13">
        <f t="shared" si="5"/>
        <v>-0.75094151792918329</v>
      </c>
    </row>
    <row r="18" spans="1:11" ht="19.5" customHeight="1" x14ac:dyDescent="0.3">
      <c r="A18" s="14" t="s">
        <v>21</v>
      </c>
      <c r="B18" s="80">
        <v>51413</v>
      </c>
      <c r="C18" s="105">
        <v>51227</v>
      </c>
      <c r="D18" s="106">
        <f t="shared" si="6"/>
        <v>50953</v>
      </c>
      <c r="E18" s="107">
        <v>25692</v>
      </c>
      <c r="F18" s="108">
        <v>25261</v>
      </c>
      <c r="G18" s="105">
        <v>25739</v>
      </c>
      <c r="H18" s="72">
        <f t="shared" si="2"/>
        <v>-274</v>
      </c>
      <c r="I18" s="16">
        <f t="shared" si="3"/>
        <v>-0.53487418744021709</v>
      </c>
      <c r="J18" s="15">
        <f t="shared" si="4"/>
        <v>-460</v>
      </c>
      <c r="K18" s="17">
        <f t="shared" si="5"/>
        <v>-0.89471534436815592</v>
      </c>
    </row>
    <row r="19" spans="1:11" ht="19.5" customHeight="1" x14ac:dyDescent="0.3">
      <c r="A19" s="14" t="s">
        <v>22</v>
      </c>
      <c r="B19" s="80">
        <v>65354</v>
      </c>
      <c r="C19" s="105">
        <v>65039</v>
      </c>
      <c r="D19" s="106">
        <f t="shared" si="6"/>
        <v>64626</v>
      </c>
      <c r="E19" s="107">
        <v>32077</v>
      </c>
      <c r="F19" s="108">
        <v>32549</v>
      </c>
      <c r="G19" s="105">
        <v>33279</v>
      </c>
      <c r="H19" s="72">
        <f t="shared" si="2"/>
        <v>-413</v>
      </c>
      <c r="I19" s="16">
        <f t="shared" si="3"/>
        <v>-0.63500361321668541</v>
      </c>
      <c r="J19" s="15">
        <f t="shared" si="4"/>
        <v>-728</v>
      </c>
      <c r="K19" s="17">
        <f t="shared" si="5"/>
        <v>-1.1139333476145301</v>
      </c>
    </row>
    <row r="20" spans="1:11" ht="19.5" customHeight="1" x14ac:dyDescent="0.3">
      <c r="A20" s="14" t="s">
        <v>23</v>
      </c>
      <c r="B20" s="80">
        <v>51866</v>
      </c>
      <c r="C20" s="105">
        <v>51657</v>
      </c>
      <c r="D20" s="106">
        <f t="shared" si="6"/>
        <v>51361</v>
      </c>
      <c r="E20" s="107">
        <v>25385</v>
      </c>
      <c r="F20" s="108">
        <v>25976</v>
      </c>
      <c r="G20" s="105">
        <v>26634</v>
      </c>
      <c r="H20" s="72">
        <f t="shared" si="2"/>
        <v>-296</v>
      </c>
      <c r="I20" s="16">
        <f t="shared" si="3"/>
        <v>-0.57301043421027154</v>
      </c>
      <c r="J20" s="15">
        <f t="shared" si="4"/>
        <v>-505</v>
      </c>
      <c r="K20" s="17">
        <f t="shared" si="5"/>
        <v>-0.97366290055142091</v>
      </c>
    </row>
    <row r="21" spans="1:11" ht="19.5" customHeight="1" x14ac:dyDescent="0.3">
      <c r="A21" s="14" t="s">
        <v>24</v>
      </c>
      <c r="B21" s="80">
        <v>30948</v>
      </c>
      <c r="C21" s="105">
        <v>30750</v>
      </c>
      <c r="D21" s="106">
        <f t="shared" si="6"/>
        <v>30625</v>
      </c>
      <c r="E21" s="107">
        <v>15544</v>
      </c>
      <c r="F21" s="108">
        <v>15081</v>
      </c>
      <c r="G21" s="105">
        <v>16272</v>
      </c>
      <c r="H21" s="72">
        <f t="shared" si="2"/>
        <v>-125</v>
      </c>
      <c r="I21" s="16">
        <f t="shared" si="3"/>
        <v>-0.40650406504065045</v>
      </c>
      <c r="J21" s="15">
        <f t="shared" si="4"/>
        <v>-323</v>
      </c>
      <c r="K21" s="17">
        <f t="shared" si="5"/>
        <v>-1.0436861832751712</v>
      </c>
    </row>
    <row r="22" spans="1:11" ht="19.5" customHeight="1" x14ac:dyDescent="0.3">
      <c r="A22" s="14" t="s">
        <v>25</v>
      </c>
      <c r="B22" s="80">
        <v>100102</v>
      </c>
      <c r="C22" s="105">
        <v>99753</v>
      </c>
      <c r="D22" s="106">
        <f t="shared" si="6"/>
        <v>99756</v>
      </c>
      <c r="E22" s="107">
        <v>49649</v>
      </c>
      <c r="F22" s="108">
        <v>50107</v>
      </c>
      <c r="G22" s="105">
        <v>46674</v>
      </c>
      <c r="H22" s="72">
        <f t="shared" si="2"/>
        <v>3</v>
      </c>
      <c r="I22" s="16">
        <f t="shared" si="3"/>
        <v>3.0074283480196083E-3</v>
      </c>
      <c r="J22" s="15">
        <f t="shared" si="4"/>
        <v>-346</v>
      </c>
      <c r="K22" s="17">
        <f t="shared" si="5"/>
        <v>-0.34564743961159616</v>
      </c>
    </row>
    <row r="23" spans="1:11" ht="19.5" customHeight="1" x14ac:dyDescent="0.3">
      <c r="A23" s="14" t="s">
        <v>26</v>
      </c>
      <c r="B23" s="80">
        <v>78084</v>
      </c>
      <c r="C23" s="105">
        <v>78048</v>
      </c>
      <c r="D23" s="106">
        <f t="shared" si="6"/>
        <v>77585</v>
      </c>
      <c r="E23" s="107">
        <v>39006</v>
      </c>
      <c r="F23" s="108">
        <v>38579</v>
      </c>
      <c r="G23" s="105">
        <v>38899</v>
      </c>
      <c r="H23" s="72">
        <f t="shared" si="2"/>
        <v>-463</v>
      </c>
      <c r="I23" s="16">
        <f t="shared" si="3"/>
        <v>-0.59322468224682245</v>
      </c>
      <c r="J23" s="15">
        <f t="shared" si="4"/>
        <v>-499</v>
      </c>
      <c r="K23" s="17">
        <f t="shared" si="5"/>
        <v>-0.63905537626146203</v>
      </c>
    </row>
    <row r="24" spans="1:11" ht="19.5" customHeight="1" thickBot="1" x14ac:dyDescent="0.35">
      <c r="A24" s="19" t="s">
        <v>27</v>
      </c>
      <c r="B24" s="82">
        <v>62214</v>
      </c>
      <c r="C24" s="109">
        <v>61871</v>
      </c>
      <c r="D24" s="110">
        <f t="shared" si="6"/>
        <v>61771</v>
      </c>
      <c r="E24" s="111">
        <v>31102</v>
      </c>
      <c r="F24" s="112">
        <v>30669</v>
      </c>
      <c r="G24" s="113">
        <v>32536</v>
      </c>
      <c r="H24" s="73">
        <f t="shared" si="2"/>
        <v>-100</v>
      </c>
      <c r="I24" s="21">
        <f t="shared" si="3"/>
        <v>-0.16162661020510419</v>
      </c>
      <c r="J24" s="20">
        <f t="shared" si="4"/>
        <v>-443</v>
      </c>
      <c r="K24" s="22">
        <f t="shared" si="5"/>
        <v>-0.71205837914295811</v>
      </c>
    </row>
  </sheetData>
  <mergeCells count="9">
    <mergeCell ref="A1:G1"/>
    <mergeCell ref="H3:I3"/>
    <mergeCell ref="J3:K3"/>
    <mergeCell ref="A2:C2"/>
    <mergeCell ref="A3:A4"/>
    <mergeCell ref="B3:B4"/>
    <mergeCell ref="C3:C4"/>
    <mergeCell ref="D3:F3"/>
    <mergeCell ref="G3:G4"/>
  </mergeCells>
  <phoneticPr fontId="1" type="noConversion"/>
  <pageMargins left="0.7" right="0.7" top="0.75" bottom="0.75" header="0.3" footer="0.3"/>
  <pageSetup paperSize="9" orientation="portrait" r:id="rId1"/>
  <ignoredErrors>
    <ignoredError sqref="D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D17" sqref="D17"/>
    </sheetView>
  </sheetViews>
  <sheetFormatPr defaultColWidth="10.25" defaultRowHeight="23.25" customHeight="1" x14ac:dyDescent="0.3"/>
  <cols>
    <col min="1" max="1" width="16.125" style="24" bestFit="1" customWidth="1"/>
    <col min="2" max="5" width="11.375" style="24" customWidth="1"/>
    <col min="6" max="7" width="13.125" style="24" customWidth="1"/>
    <col min="8" max="8" width="13.125" style="24" bestFit="1" customWidth="1"/>
    <col min="9" max="16384" width="10.25" style="24"/>
  </cols>
  <sheetData>
    <row r="1" spans="1:9" ht="23.25" customHeight="1" x14ac:dyDescent="0.3">
      <c r="A1" s="149" t="s">
        <v>133</v>
      </c>
      <c r="B1" s="149"/>
      <c r="C1" s="149"/>
      <c r="D1" s="149"/>
      <c r="E1" s="149"/>
      <c r="F1" s="149"/>
      <c r="G1" s="149"/>
      <c r="H1" s="149"/>
      <c r="I1" s="149"/>
    </row>
    <row r="2" spans="1:9" ht="23.25" customHeight="1" thickBot="1" x14ac:dyDescent="0.3">
      <c r="A2" s="25"/>
      <c r="B2" s="25"/>
      <c r="C2" s="25"/>
      <c r="D2" s="25"/>
      <c r="E2" s="25"/>
      <c r="F2" s="25"/>
      <c r="G2" s="25"/>
      <c r="H2" s="25"/>
      <c r="I2" s="26" t="s">
        <v>28</v>
      </c>
    </row>
    <row r="3" spans="1:9" ht="23.25" customHeight="1" x14ac:dyDescent="0.3">
      <c r="A3" s="139" t="s">
        <v>29</v>
      </c>
      <c r="B3" s="136" t="s">
        <v>124</v>
      </c>
      <c r="C3" s="142" t="s">
        <v>128</v>
      </c>
      <c r="D3" s="150" t="s">
        <v>131</v>
      </c>
      <c r="E3" s="150"/>
      <c r="F3" s="150"/>
      <c r="G3" s="135" t="s">
        <v>132</v>
      </c>
      <c r="H3" s="135" t="s">
        <v>30</v>
      </c>
      <c r="I3" s="137" t="s">
        <v>125</v>
      </c>
    </row>
    <row r="4" spans="1:9" ht="23.25" customHeight="1" thickBot="1" x14ac:dyDescent="0.35">
      <c r="A4" s="140"/>
      <c r="B4" s="141"/>
      <c r="C4" s="143"/>
      <c r="D4" s="7" t="s">
        <v>31</v>
      </c>
      <c r="E4" s="7" t="s">
        <v>32</v>
      </c>
      <c r="F4" s="7" t="s">
        <v>33</v>
      </c>
      <c r="G4" s="141"/>
      <c r="H4" s="141"/>
      <c r="I4" s="151"/>
    </row>
    <row r="5" spans="1:9" ht="23.25" customHeight="1" thickBot="1" x14ac:dyDescent="0.35">
      <c r="A5" s="27" t="s">
        <v>34</v>
      </c>
      <c r="B5" s="28">
        <f t="shared" ref="B5:G5" si="0">SUM(B6:B22)</f>
        <v>51829023</v>
      </c>
      <c r="C5" s="78">
        <v>51825932</v>
      </c>
      <c r="D5" s="77">
        <f t="shared" si="0"/>
        <v>51705905</v>
      </c>
      <c r="E5" s="132">
        <v>25787390</v>
      </c>
      <c r="F5" s="132">
        <v>25918515</v>
      </c>
      <c r="G5" s="29">
        <f t="shared" si="0"/>
        <v>23157385</v>
      </c>
      <c r="H5" s="30">
        <f t="shared" ref="H5:H22" si="1">D5-C5</f>
        <v>-120027</v>
      </c>
      <c r="I5" s="31">
        <f t="shared" ref="I5:I22" si="2">D5-B5</f>
        <v>-123118</v>
      </c>
    </row>
    <row r="6" spans="1:9" ht="23.25" customHeight="1" x14ac:dyDescent="0.3">
      <c r="A6" s="32" t="s">
        <v>35</v>
      </c>
      <c r="B6" s="33">
        <v>9668465</v>
      </c>
      <c r="C6" s="114">
        <v>9648606</v>
      </c>
      <c r="D6" s="106">
        <f>SUM(E6:F6)</f>
        <v>9598484</v>
      </c>
      <c r="E6" s="115">
        <v>4667524</v>
      </c>
      <c r="F6" s="115">
        <v>4930960</v>
      </c>
      <c r="G6" s="116">
        <v>4400403</v>
      </c>
      <c r="H6" s="34">
        <f t="shared" si="1"/>
        <v>-50122</v>
      </c>
      <c r="I6" s="35">
        <f t="shared" si="2"/>
        <v>-69981</v>
      </c>
    </row>
    <row r="7" spans="1:9" ht="23.25" customHeight="1" x14ac:dyDescent="0.3">
      <c r="A7" s="36" t="s">
        <v>36</v>
      </c>
      <c r="B7" s="37">
        <v>3391946</v>
      </c>
      <c r="C7" s="114">
        <v>3387761</v>
      </c>
      <c r="D7" s="106">
        <f t="shared" ref="D7:D16" si="3">SUM(E7:F7)</f>
        <v>3372399</v>
      </c>
      <c r="E7" s="115">
        <v>1651804</v>
      </c>
      <c r="F7" s="115">
        <v>1720595</v>
      </c>
      <c r="G7" s="116">
        <v>1527830</v>
      </c>
      <c r="H7" s="38">
        <f t="shared" si="1"/>
        <v>-15362</v>
      </c>
      <c r="I7" s="39">
        <f t="shared" si="2"/>
        <v>-19547</v>
      </c>
    </row>
    <row r="8" spans="1:9" ht="23.25" customHeight="1" x14ac:dyDescent="0.3">
      <c r="A8" s="36" t="s">
        <v>37</v>
      </c>
      <c r="B8" s="37">
        <v>2418346</v>
      </c>
      <c r="C8" s="114">
        <v>2413191</v>
      </c>
      <c r="D8" s="106">
        <f t="shared" si="3"/>
        <v>2408875</v>
      </c>
      <c r="E8" s="115">
        <v>1188070</v>
      </c>
      <c r="F8" s="115">
        <v>1220805</v>
      </c>
      <c r="G8" s="116">
        <v>1060866</v>
      </c>
      <c r="H8" s="38">
        <f t="shared" si="1"/>
        <v>-4316</v>
      </c>
      <c r="I8" s="39">
        <f t="shared" si="2"/>
        <v>-9471</v>
      </c>
    </row>
    <row r="9" spans="1:9" ht="23.25" customHeight="1" x14ac:dyDescent="0.3">
      <c r="A9" s="36" t="s">
        <v>38</v>
      </c>
      <c r="B9" s="37">
        <v>2942828</v>
      </c>
      <c r="C9" s="114">
        <v>2941705</v>
      </c>
      <c r="D9" s="106">
        <f t="shared" si="3"/>
        <v>2936461</v>
      </c>
      <c r="E9" s="115">
        <v>1470750</v>
      </c>
      <c r="F9" s="115">
        <v>1465711</v>
      </c>
      <c r="G9" s="116">
        <v>1272361</v>
      </c>
      <c r="H9" s="38">
        <f t="shared" si="1"/>
        <v>-5244</v>
      </c>
      <c r="I9" s="40">
        <f t="shared" si="2"/>
        <v>-6367</v>
      </c>
    </row>
    <row r="10" spans="1:9" ht="23.25" customHeight="1" x14ac:dyDescent="0.3">
      <c r="A10" s="36" t="s">
        <v>39</v>
      </c>
      <c r="B10" s="37">
        <v>1450062</v>
      </c>
      <c r="C10" s="114">
        <v>1447953</v>
      </c>
      <c r="D10" s="106">
        <f t="shared" si="3"/>
        <v>1445473</v>
      </c>
      <c r="E10" s="115">
        <v>715226</v>
      </c>
      <c r="F10" s="115">
        <v>730247</v>
      </c>
      <c r="G10" s="116">
        <v>636160</v>
      </c>
      <c r="H10" s="38">
        <f t="shared" si="1"/>
        <v>-2480</v>
      </c>
      <c r="I10" s="40">
        <f t="shared" si="2"/>
        <v>-4589</v>
      </c>
    </row>
    <row r="11" spans="1:9" ht="23.25" customHeight="1" x14ac:dyDescent="0.3">
      <c r="A11" s="36" t="s">
        <v>40</v>
      </c>
      <c r="B11" s="37">
        <v>1463882</v>
      </c>
      <c r="C11" s="114">
        <v>1462064</v>
      </c>
      <c r="D11" s="106">
        <f t="shared" si="3"/>
        <v>1458463</v>
      </c>
      <c r="E11" s="115">
        <v>728075</v>
      </c>
      <c r="F11" s="115">
        <v>730388</v>
      </c>
      <c r="G11" s="116">
        <v>655196</v>
      </c>
      <c r="H11" s="38">
        <f t="shared" si="1"/>
        <v>-3601</v>
      </c>
      <c r="I11" s="40">
        <f t="shared" si="2"/>
        <v>-5419</v>
      </c>
    </row>
    <row r="12" spans="1:9" ht="23.25" customHeight="1" x14ac:dyDescent="0.3">
      <c r="A12" s="36" t="s">
        <v>41</v>
      </c>
      <c r="B12" s="37">
        <v>1136017</v>
      </c>
      <c r="C12" s="114">
        <v>1132953</v>
      </c>
      <c r="D12" s="106">
        <f t="shared" si="3"/>
        <v>1129254</v>
      </c>
      <c r="E12" s="115">
        <v>580424</v>
      </c>
      <c r="F12" s="115">
        <v>548830</v>
      </c>
      <c r="G12" s="116">
        <v>478528</v>
      </c>
      <c r="H12" s="38">
        <f t="shared" si="1"/>
        <v>-3699</v>
      </c>
      <c r="I12" s="40">
        <f t="shared" si="2"/>
        <v>-6763</v>
      </c>
    </row>
    <row r="13" spans="1:9" ht="23.25" customHeight="1" x14ac:dyDescent="0.3">
      <c r="A13" s="36" t="s">
        <v>42</v>
      </c>
      <c r="B13" s="37">
        <v>355831</v>
      </c>
      <c r="C13" s="114">
        <v>359569</v>
      </c>
      <c r="D13" s="106">
        <f t="shared" si="3"/>
        <v>360462</v>
      </c>
      <c r="E13" s="115">
        <v>180030</v>
      </c>
      <c r="F13" s="115">
        <v>180432</v>
      </c>
      <c r="G13" s="116">
        <v>146763</v>
      </c>
      <c r="H13" s="38">
        <f t="shared" si="1"/>
        <v>893</v>
      </c>
      <c r="I13" s="40">
        <f t="shared" si="2"/>
        <v>4631</v>
      </c>
    </row>
    <row r="14" spans="1:9" ht="23.25" customHeight="1" x14ac:dyDescent="0.3">
      <c r="A14" s="36" t="s">
        <v>43</v>
      </c>
      <c r="B14" s="37">
        <v>13427014</v>
      </c>
      <c r="C14" s="114">
        <v>13471758</v>
      </c>
      <c r="D14" s="106">
        <f t="shared" si="3"/>
        <v>13465837</v>
      </c>
      <c r="E14" s="115">
        <v>6776866</v>
      </c>
      <c r="F14" s="115">
        <v>6688971</v>
      </c>
      <c r="G14" s="116">
        <v>5719333</v>
      </c>
      <c r="H14" s="38">
        <f t="shared" si="1"/>
        <v>-5921</v>
      </c>
      <c r="I14" s="40">
        <f t="shared" si="2"/>
        <v>38823</v>
      </c>
    </row>
    <row r="15" spans="1:9" ht="23.25" customHeight="1" x14ac:dyDescent="0.3">
      <c r="A15" s="36" t="s">
        <v>44</v>
      </c>
      <c r="B15" s="37">
        <v>1542840</v>
      </c>
      <c r="C15" s="114">
        <v>1540875</v>
      </c>
      <c r="D15" s="106">
        <f t="shared" si="3"/>
        <v>1536399</v>
      </c>
      <c r="E15" s="115">
        <v>773248</v>
      </c>
      <c r="F15" s="115">
        <v>763151</v>
      </c>
      <c r="G15" s="116">
        <v>735644</v>
      </c>
      <c r="H15" s="38">
        <f t="shared" si="1"/>
        <v>-4476</v>
      </c>
      <c r="I15" s="41">
        <f t="shared" si="2"/>
        <v>-6441</v>
      </c>
    </row>
    <row r="16" spans="1:9" ht="23.25" customHeight="1" thickBot="1" x14ac:dyDescent="0.35">
      <c r="A16" s="42" t="s">
        <v>45</v>
      </c>
      <c r="B16" s="43">
        <v>1600837</v>
      </c>
      <c r="C16" s="117">
        <v>1599122</v>
      </c>
      <c r="D16" s="106">
        <f t="shared" si="3"/>
        <v>1595714</v>
      </c>
      <c r="E16" s="118">
        <v>809457</v>
      </c>
      <c r="F16" s="118">
        <v>786257</v>
      </c>
      <c r="G16" s="119">
        <v>747313</v>
      </c>
      <c r="H16" s="44">
        <f t="shared" si="1"/>
        <v>-3408</v>
      </c>
      <c r="I16" s="45">
        <f t="shared" si="2"/>
        <v>-5123</v>
      </c>
    </row>
    <row r="17" spans="1:9" ht="23.25" customHeight="1" thickBot="1" x14ac:dyDescent="0.35">
      <c r="A17" s="27" t="s">
        <v>46</v>
      </c>
      <c r="B17" s="46">
        <v>2121029</v>
      </c>
      <c r="C17" s="120">
        <v>2119542</v>
      </c>
      <c r="D17" s="121">
        <f>SUM(E17:F17)</f>
        <v>2115823</v>
      </c>
      <c r="E17" s="122">
        <v>1080841</v>
      </c>
      <c r="F17" s="122">
        <v>1034982</v>
      </c>
      <c r="G17" s="123">
        <v>985844</v>
      </c>
      <c r="H17" s="30">
        <f t="shared" si="1"/>
        <v>-3719</v>
      </c>
      <c r="I17" s="47">
        <f t="shared" si="2"/>
        <v>-5206</v>
      </c>
    </row>
    <row r="18" spans="1:9" ht="23.25" customHeight="1" x14ac:dyDescent="0.3">
      <c r="A18" s="48" t="s">
        <v>47</v>
      </c>
      <c r="B18" s="49">
        <v>1804104</v>
      </c>
      <c r="C18" s="124">
        <v>1801319</v>
      </c>
      <c r="D18" s="125">
        <f>SUM(E18:F18)</f>
        <v>1797450</v>
      </c>
      <c r="E18" s="126">
        <v>893974</v>
      </c>
      <c r="F18" s="126">
        <v>903476</v>
      </c>
      <c r="G18" s="127">
        <v>839942</v>
      </c>
      <c r="H18" s="50">
        <f t="shared" si="1"/>
        <v>-3869</v>
      </c>
      <c r="I18" s="51">
        <f t="shared" si="2"/>
        <v>-6654</v>
      </c>
    </row>
    <row r="19" spans="1:9" ht="23.25" customHeight="1" x14ac:dyDescent="0.3">
      <c r="A19" s="36" t="s">
        <v>48</v>
      </c>
      <c r="B19" s="37">
        <v>1851549</v>
      </c>
      <c r="C19" s="114">
        <v>1849795</v>
      </c>
      <c r="D19" s="125">
        <f t="shared" ref="D19:D22" si="4">SUM(E19:F19)</f>
        <v>1844811</v>
      </c>
      <c r="E19" s="115">
        <v>927884</v>
      </c>
      <c r="F19" s="115">
        <v>916927</v>
      </c>
      <c r="G19" s="116">
        <v>895024</v>
      </c>
      <c r="H19" s="38">
        <f t="shared" si="1"/>
        <v>-4984</v>
      </c>
      <c r="I19" s="41">
        <f t="shared" si="2"/>
        <v>-6738</v>
      </c>
    </row>
    <row r="20" spans="1:9" ht="23.25" customHeight="1" x14ac:dyDescent="0.3">
      <c r="A20" s="36" t="s">
        <v>49</v>
      </c>
      <c r="B20" s="37">
        <v>2639422</v>
      </c>
      <c r="C20" s="114">
        <v>2636747</v>
      </c>
      <c r="D20" s="125">
        <f t="shared" si="4"/>
        <v>2635563</v>
      </c>
      <c r="E20" s="115">
        <v>1327990</v>
      </c>
      <c r="F20" s="115">
        <v>1307573</v>
      </c>
      <c r="G20" s="116">
        <v>1262718</v>
      </c>
      <c r="H20" s="38">
        <f t="shared" si="1"/>
        <v>-1184</v>
      </c>
      <c r="I20" s="41">
        <f t="shared" si="2"/>
        <v>-3859</v>
      </c>
    </row>
    <row r="21" spans="1:9" ht="23.25" customHeight="1" x14ac:dyDescent="0.3">
      <c r="A21" s="36" t="s">
        <v>50</v>
      </c>
      <c r="B21" s="37">
        <v>3340216</v>
      </c>
      <c r="C21" s="114">
        <v>3336045</v>
      </c>
      <c r="D21" s="125">
        <f t="shared" si="4"/>
        <v>3330463</v>
      </c>
      <c r="E21" s="115">
        <v>1677021</v>
      </c>
      <c r="F21" s="115">
        <v>1653442</v>
      </c>
      <c r="G21" s="116">
        <v>1490880</v>
      </c>
      <c r="H21" s="38">
        <f t="shared" si="1"/>
        <v>-5582</v>
      </c>
      <c r="I21" s="41">
        <f t="shared" si="2"/>
        <v>-9753</v>
      </c>
    </row>
    <row r="22" spans="1:9" ht="23.25" customHeight="1" thickBot="1" x14ac:dyDescent="0.35">
      <c r="A22" s="52" t="s">
        <v>51</v>
      </c>
      <c r="B22" s="53">
        <v>674635</v>
      </c>
      <c r="C22" s="128">
        <v>675137</v>
      </c>
      <c r="D22" s="129">
        <f t="shared" si="4"/>
        <v>673974</v>
      </c>
      <c r="E22" s="130">
        <v>338206</v>
      </c>
      <c r="F22" s="130">
        <v>335768</v>
      </c>
      <c r="G22" s="131">
        <v>302580</v>
      </c>
      <c r="H22" s="54">
        <f t="shared" si="1"/>
        <v>-1163</v>
      </c>
      <c r="I22" s="55">
        <f t="shared" si="2"/>
        <v>-661</v>
      </c>
    </row>
  </sheetData>
  <mergeCells count="8">
    <mergeCell ref="A1:I1"/>
    <mergeCell ref="A3:A4"/>
    <mergeCell ref="B3:B4"/>
    <mergeCell ref="C3:C4"/>
    <mergeCell ref="D3:F3"/>
    <mergeCell ref="G3:G4"/>
    <mergeCell ref="H3:H4"/>
    <mergeCell ref="I3:I4"/>
  </mergeCells>
  <phoneticPr fontId="1" type="noConversion"/>
  <pageMargins left="0.7" right="0.7" top="0.75" bottom="0.75" header="0.3" footer="0.3"/>
  <pageSetup paperSize="9" orientation="portrait" r:id="rId1"/>
  <ignoredErrors>
    <ignoredError sqref="D6:D17 D22 D18:D2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2"/>
  <sheetViews>
    <sheetView workbookViewId="0">
      <selection activeCell="B6" sqref="B6"/>
    </sheetView>
  </sheetViews>
  <sheetFormatPr defaultColWidth="8.375" defaultRowHeight="13.5" customHeight="1" x14ac:dyDescent="0.3"/>
  <cols>
    <col min="1" max="1" width="8.375" style="24"/>
    <col min="2" max="2" width="9.625" style="24" bestFit="1" customWidth="1"/>
    <col min="3" max="19" width="8.5" style="24" bestFit="1" customWidth="1"/>
    <col min="20" max="20" width="9.625" style="24" bestFit="1" customWidth="1"/>
    <col min="21" max="37" width="8.5" style="24" bestFit="1" customWidth="1"/>
    <col min="38" max="38" width="9.625" style="24" bestFit="1" customWidth="1"/>
    <col min="39" max="55" width="8.5" style="24" bestFit="1" customWidth="1"/>
    <col min="56" max="16384" width="8.375" style="24"/>
  </cols>
  <sheetData>
    <row r="1" spans="1:55" s="56" customFormat="1" ht="24.75" customHeight="1" x14ac:dyDescent="0.3">
      <c r="A1" s="149" t="s">
        <v>139</v>
      </c>
      <c r="B1" s="149"/>
      <c r="C1" s="149"/>
      <c r="D1" s="149"/>
      <c r="E1" s="149"/>
      <c r="F1" s="149"/>
      <c r="G1" s="149"/>
      <c r="H1" s="149"/>
      <c r="I1" s="149"/>
    </row>
    <row r="2" spans="1:55" s="25" customFormat="1" x14ac:dyDescent="0.25">
      <c r="A2" s="26" t="s">
        <v>28</v>
      </c>
      <c r="M2" s="57"/>
    </row>
    <row r="3" spans="1:55" ht="13.5" customHeight="1" x14ac:dyDescent="0.3">
      <c r="A3" s="152" t="s">
        <v>52</v>
      </c>
      <c r="B3" s="155" t="s">
        <v>134</v>
      </c>
      <c r="C3" s="155" t="s">
        <v>97</v>
      </c>
      <c r="D3" s="155" t="s">
        <v>97</v>
      </c>
      <c r="E3" s="155" t="s">
        <v>97</v>
      </c>
      <c r="F3" s="155" t="s">
        <v>97</v>
      </c>
      <c r="G3" s="155" t="s">
        <v>97</v>
      </c>
      <c r="H3" s="155" t="s">
        <v>97</v>
      </c>
      <c r="I3" s="155" t="s">
        <v>97</v>
      </c>
      <c r="J3" s="155" t="s">
        <v>97</v>
      </c>
      <c r="K3" s="155" t="s">
        <v>97</v>
      </c>
      <c r="L3" s="155" t="s">
        <v>97</v>
      </c>
      <c r="M3" s="155" t="s">
        <v>97</v>
      </c>
      <c r="N3" s="155" t="s">
        <v>97</v>
      </c>
      <c r="O3" s="155" t="s">
        <v>97</v>
      </c>
      <c r="P3" s="155" t="s">
        <v>97</v>
      </c>
      <c r="Q3" s="155" t="s">
        <v>97</v>
      </c>
      <c r="R3" s="155" t="s">
        <v>97</v>
      </c>
      <c r="S3" s="155" t="s">
        <v>97</v>
      </c>
      <c r="T3" s="155" t="s">
        <v>97</v>
      </c>
      <c r="U3" s="155" t="s">
        <v>97</v>
      </c>
      <c r="V3" s="155" t="s">
        <v>97</v>
      </c>
      <c r="W3" s="155" t="s">
        <v>97</v>
      </c>
      <c r="X3" s="155" t="s">
        <v>97</v>
      </c>
      <c r="Y3" s="155" t="s">
        <v>97</v>
      </c>
      <c r="Z3" s="155" t="s">
        <v>97</v>
      </c>
      <c r="AA3" s="155" t="s">
        <v>97</v>
      </c>
      <c r="AB3" s="155" t="s">
        <v>97</v>
      </c>
      <c r="AC3" s="155" t="s">
        <v>97</v>
      </c>
      <c r="AD3" s="155" t="s">
        <v>97</v>
      </c>
      <c r="AE3" s="155" t="s">
        <v>97</v>
      </c>
      <c r="AF3" s="155" t="s">
        <v>97</v>
      </c>
      <c r="AG3" s="155" t="s">
        <v>97</v>
      </c>
      <c r="AH3" s="155" t="s">
        <v>97</v>
      </c>
      <c r="AI3" s="155" t="s">
        <v>97</v>
      </c>
      <c r="AJ3" s="155" t="s">
        <v>97</v>
      </c>
      <c r="AK3" s="155" t="s">
        <v>97</v>
      </c>
      <c r="AL3" s="155" t="s">
        <v>97</v>
      </c>
      <c r="AM3" s="155" t="s">
        <v>97</v>
      </c>
      <c r="AN3" s="155" t="s">
        <v>97</v>
      </c>
      <c r="AO3" s="155" t="s">
        <v>97</v>
      </c>
      <c r="AP3" s="155" t="s">
        <v>97</v>
      </c>
      <c r="AQ3" s="155" t="s">
        <v>97</v>
      </c>
      <c r="AR3" s="155" t="s">
        <v>97</v>
      </c>
      <c r="AS3" s="155" t="s">
        <v>97</v>
      </c>
      <c r="AT3" s="155" t="s">
        <v>97</v>
      </c>
      <c r="AU3" s="155" t="s">
        <v>97</v>
      </c>
      <c r="AV3" s="155" t="s">
        <v>97</v>
      </c>
      <c r="AW3" s="155" t="s">
        <v>97</v>
      </c>
      <c r="AX3" s="155" t="s">
        <v>97</v>
      </c>
      <c r="AY3" s="155" t="s">
        <v>97</v>
      </c>
      <c r="AZ3" s="155" t="s">
        <v>97</v>
      </c>
      <c r="BA3" s="155" t="s">
        <v>97</v>
      </c>
      <c r="BB3" s="155" t="s">
        <v>97</v>
      </c>
      <c r="BC3" s="155" t="s">
        <v>97</v>
      </c>
    </row>
    <row r="4" spans="1:55" ht="13.5" customHeight="1" x14ac:dyDescent="0.3">
      <c r="A4" s="153" t="s">
        <v>52</v>
      </c>
      <c r="B4" s="154" t="s">
        <v>53</v>
      </c>
      <c r="C4" s="154" t="s">
        <v>53</v>
      </c>
      <c r="D4" s="154" t="s">
        <v>53</v>
      </c>
      <c r="E4" s="154" t="s">
        <v>53</v>
      </c>
      <c r="F4" s="154" t="s">
        <v>53</v>
      </c>
      <c r="G4" s="154" t="s">
        <v>53</v>
      </c>
      <c r="H4" s="154" t="s">
        <v>53</v>
      </c>
      <c r="I4" s="154" t="s">
        <v>53</v>
      </c>
      <c r="J4" s="154" t="s">
        <v>53</v>
      </c>
      <c r="K4" s="154" t="s">
        <v>53</v>
      </c>
      <c r="L4" s="154" t="s">
        <v>53</v>
      </c>
      <c r="M4" s="154" t="s">
        <v>53</v>
      </c>
      <c r="N4" s="154" t="s">
        <v>53</v>
      </c>
      <c r="O4" s="154" t="s">
        <v>53</v>
      </c>
      <c r="P4" s="154" t="s">
        <v>53</v>
      </c>
      <c r="Q4" s="154" t="s">
        <v>53</v>
      </c>
      <c r="R4" s="154" t="s">
        <v>53</v>
      </c>
      <c r="S4" s="154" t="s">
        <v>53</v>
      </c>
      <c r="T4" s="154" t="s">
        <v>54</v>
      </c>
      <c r="U4" s="154" t="s">
        <v>54</v>
      </c>
      <c r="V4" s="154" t="s">
        <v>54</v>
      </c>
      <c r="W4" s="154" t="s">
        <v>54</v>
      </c>
      <c r="X4" s="154" t="s">
        <v>54</v>
      </c>
      <c r="Y4" s="154" t="s">
        <v>54</v>
      </c>
      <c r="Z4" s="154" t="s">
        <v>54</v>
      </c>
      <c r="AA4" s="154" t="s">
        <v>54</v>
      </c>
      <c r="AB4" s="154" t="s">
        <v>54</v>
      </c>
      <c r="AC4" s="154" t="s">
        <v>54</v>
      </c>
      <c r="AD4" s="154" t="s">
        <v>54</v>
      </c>
      <c r="AE4" s="154" t="s">
        <v>54</v>
      </c>
      <c r="AF4" s="154" t="s">
        <v>54</v>
      </c>
      <c r="AG4" s="154" t="s">
        <v>54</v>
      </c>
      <c r="AH4" s="154" t="s">
        <v>54</v>
      </c>
      <c r="AI4" s="154" t="s">
        <v>54</v>
      </c>
      <c r="AJ4" s="154" t="s">
        <v>54</v>
      </c>
      <c r="AK4" s="154" t="s">
        <v>54</v>
      </c>
      <c r="AL4" s="154" t="s">
        <v>55</v>
      </c>
      <c r="AM4" s="154" t="s">
        <v>55</v>
      </c>
      <c r="AN4" s="154" t="s">
        <v>55</v>
      </c>
      <c r="AO4" s="154" t="s">
        <v>55</v>
      </c>
      <c r="AP4" s="154" t="s">
        <v>55</v>
      </c>
      <c r="AQ4" s="154" t="s">
        <v>55</v>
      </c>
      <c r="AR4" s="154" t="s">
        <v>55</v>
      </c>
      <c r="AS4" s="154" t="s">
        <v>55</v>
      </c>
      <c r="AT4" s="154" t="s">
        <v>55</v>
      </c>
      <c r="AU4" s="154" t="s">
        <v>55</v>
      </c>
      <c r="AV4" s="154" t="s">
        <v>55</v>
      </c>
      <c r="AW4" s="154" t="s">
        <v>55</v>
      </c>
      <c r="AX4" s="154" t="s">
        <v>55</v>
      </c>
      <c r="AY4" s="154" t="s">
        <v>55</v>
      </c>
      <c r="AZ4" s="154" t="s">
        <v>55</v>
      </c>
      <c r="BA4" s="154" t="s">
        <v>55</v>
      </c>
      <c r="BB4" s="154" t="s">
        <v>55</v>
      </c>
      <c r="BC4" s="154" t="s">
        <v>55</v>
      </c>
    </row>
    <row r="5" spans="1:55" ht="13.5" customHeight="1" x14ac:dyDescent="0.3">
      <c r="A5" s="153" t="s">
        <v>52</v>
      </c>
      <c r="B5" s="58" t="s">
        <v>57</v>
      </c>
      <c r="C5" s="58" t="s">
        <v>58</v>
      </c>
      <c r="D5" s="58" t="s">
        <v>119</v>
      </c>
      <c r="E5" s="58" t="s">
        <v>120</v>
      </c>
      <c r="F5" s="58" t="s">
        <v>61</v>
      </c>
      <c r="G5" s="58" t="s">
        <v>62</v>
      </c>
      <c r="H5" s="58" t="s">
        <v>63</v>
      </c>
      <c r="I5" s="58" t="s">
        <v>64</v>
      </c>
      <c r="J5" s="58" t="s">
        <v>65</v>
      </c>
      <c r="K5" s="58" t="s">
        <v>66</v>
      </c>
      <c r="L5" s="58" t="s">
        <v>67</v>
      </c>
      <c r="M5" s="58" t="s">
        <v>68</v>
      </c>
      <c r="N5" s="58" t="s">
        <v>69</v>
      </c>
      <c r="O5" s="58" t="s">
        <v>70</v>
      </c>
      <c r="P5" s="58" t="s">
        <v>71</v>
      </c>
      <c r="Q5" s="58" t="s">
        <v>72</v>
      </c>
      <c r="R5" s="58" t="s">
        <v>73</v>
      </c>
      <c r="S5" s="58" t="s">
        <v>74</v>
      </c>
      <c r="T5" s="58" t="s">
        <v>57</v>
      </c>
      <c r="U5" s="58" t="s">
        <v>58</v>
      </c>
      <c r="V5" s="58" t="s">
        <v>59</v>
      </c>
      <c r="W5" s="58" t="s">
        <v>60</v>
      </c>
      <c r="X5" s="58" t="s">
        <v>61</v>
      </c>
      <c r="Y5" s="58" t="s">
        <v>62</v>
      </c>
      <c r="Z5" s="58" t="s">
        <v>63</v>
      </c>
      <c r="AA5" s="58" t="s">
        <v>64</v>
      </c>
      <c r="AB5" s="58" t="s">
        <v>65</v>
      </c>
      <c r="AC5" s="58" t="s">
        <v>66</v>
      </c>
      <c r="AD5" s="58" t="s">
        <v>67</v>
      </c>
      <c r="AE5" s="58" t="s">
        <v>68</v>
      </c>
      <c r="AF5" s="58" t="s">
        <v>69</v>
      </c>
      <c r="AG5" s="58" t="s">
        <v>70</v>
      </c>
      <c r="AH5" s="58" t="s">
        <v>71</v>
      </c>
      <c r="AI5" s="58" t="s">
        <v>72</v>
      </c>
      <c r="AJ5" s="58" t="s">
        <v>73</v>
      </c>
      <c r="AK5" s="58" t="s">
        <v>74</v>
      </c>
      <c r="AL5" s="58" t="s">
        <v>57</v>
      </c>
      <c r="AM5" s="58" t="s">
        <v>58</v>
      </c>
      <c r="AN5" s="58" t="s">
        <v>59</v>
      </c>
      <c r="AO5" s="58" t="s">
        <v>60</v>
      </c>
      <c r="AP5" s="58" t="s">
        <v>61</v>
      </c>
      <c r="AQ5" s="58" t="s">
        <v>62</v>
      </c>
      <c r="AR5" s="58" t="s">
        <v>63</v>
      </c>
      <c r="AS5" s="58" t="s">
        <v>64</v>
      </c>
      <c r="AT5" s="58" t="s">
        <v>65</v>
      </c>
      <c r="AU5" s="58" t="s">
        <v>66</v>
      </c>
      <c r="AV5" s="58" t="s">
        <v>67</v>
      </c>
      <c r="AW5" s="58" t="s">
        <v>68</v>
      </c>
      <c r="AX5" s="58" t="s">
        <v>69</v>
      </c>
      <c r="AY5" s="58" t="s">
        <v>70</v>
      </c>
      <c r="AZ5" s="58" t="s">
        <v>71</v>
      </c>
      <c r="BA5" s="58" t="s">
        <v>72</v>
      </c>
      <c r="BB5" s="58" t="s">
        <v>73</v>
      </c>
      <c r="BC5" s="58" t="s">
        <v>74</v>
      </c>
    </row>
    <row r="6" spans="1:55" ht="13.5" customHeight="1" x14ac:dyDescent="0.3">
      <c r="A6" s="59" t="s">
        <v>31</v>
      </c>
      <c r="B6" s="157">
        <v>2115823</v>
      </c>
      <c r="C6" s="157">
        <v>657549</v>
      </c>
      <c r="D6" s="157">
        <v>256931</v>
      </c>
      <c r="E6" s="157">
        <v>400618</v>
      </c>
      <c r="F6" s="157">
        <v>103839</v>
      </c>
      <c r="G6" s="157">
        <v>99234</v>
      </c>
      <c r="H6" s="157">
        <v>317933</v>
      </c>
      <c r="I6" s="157">
        <v>175650</v>
      </c>
      <c r="J6" s="157">
        <v>115573</v>
      </c>
      <c r="K6" s="157">
        <v>43182</v>
      </c>
      <c r="L6" s="157">
        <v>166186</v>
      </c>
      <c r="M6" s="157">
        <v>50953</v>
      </c>
      <c r="N6" s="157">
        <v>64626</v>
      </c>
      <c r="O6" s="157">
        <v>51361</v>
      </c>
      <c r="P6" s="157">
        <v>30625</v>
      </c>
      <c r="Q6" s="157">
        <v>99756</v>
      </c>
      <c r="R6" s="157">
        <v>77585</v>
      </c>
      <c r="S6" s="157">
        <v>61771</v>
      </c>
      <c r="T6" s="157">
        <v>1080841</v>
      </c>
      <c r="U6" s="157">
        <v>335763</v>
      </c>
      <c r="V6" s="157">
        <v>130221</v>
      </c>
      <c r="W6" s="157">
        <v>205542</v>
      </c>
      <c r="X6" s="157">
        <v>51972</v>
      </c>
      <c r="Y6" s="157">
        <v>50329</v>
      </c>
      <c r="Z6" s="157">
        <v>165144</v>
      </c>
      <c r="AA6" s="157">
        <v>91548</v>
      </c>
      <c r="AB6" s="157">
        <v>57835</v>
      </c>
      <c r="AC6" s="157">
        <v>21516</v>
      </c>
      <c r="AD6" s="157">
        <v>88279</v>
      </c>
      <c r="AE6" s="157">
        <v>25692</v>
      </c>
      <c r="AF6" s="157">
        <v>32077</v>
      </c>
      <c r="AG6" s="157">
        <v>25385</v>
      </c>
      <c r="AH6" s="157">
        <v>15544</v>
      </c>
      <c r="AI6" s="157">
        <v>49649</v>
      </c>
      <c r="AJ6" s="157">
        <v>39006</v>
      </c>
      <c r="AK6" s="157">
        <v>31102</v>
      </c>
      <c r="AL6" s="157">
        <v>1034982</v>
      </c>
      <c r="AM6" s="157">
        <v>321786</v>
      </c>
      <c r="AN6" s="157">
        <v>126710</v>
      </c>
      <c r="AO6" s="157">
        <v>195076</v>
      </c>
      <c r="AP6" s="157">
        <v>51867</v>
      </c>
      <c r="AQ6" s="157">
        <v>48905</v>
      </c>
      <c r="AR6" s="157">
        <v>152789</v>
      </c>
      <c r="AS6" s="157">
        <v>84102</v>
      </c>
      <c r="AT6" s="157">
        <v>57738</v>
      </c>
      <c r="AU6" s="157">
        <v>21666</v>
      </c>
      <c r="AV6" s="157">
        <v>77907</v>
      </c>
      <c r="AW6" s="157">
        <v>25261</v>
      </c>
      <c r="AX6" s="157">
        <v>32549</v>
      </c>
      <c r="AY6" s="157">
        <v>25976</v>
      </c>
      <c r="AZ6" s="157">
        <v>15081</v>
      </c>
      <c r="BA6" s="157">
        <v>50107</v>
      </c>
      <c r="BB6" s="157">
        <v>38579</v>
      </c>
      <c r="BC6" s="157">
        <v>30669</v>
      </c>
    </row>
    <row r="7" spans="1:55" ht="13.5" customHeight="1" x14ac:dyDescent="0.3">
      <c r="A7" s="59" t="s">
        <v>75</v>
      </c>
      <c r="B7" s="157">
        <v>71013</v>
      </c>
      <c r="C7" s="157">
        <v>26484</v>
      </c>
      <c r="D7" s="157">
        <v>8164</v>
      </c>
      <c r="E7" s="157">
        <v>18320</v>
      </c>
      <c r="F7" s="157">
        <v>2262</v>
      </c>
      <c r="G7" s="157">
        <v>2438</v>
      </c>
      <c r="H7" s="157">
        <v>13265</v>
      </c>
      <c r="I7" s="157">
        <v>6541</v>
      </c>
      <c r="J7" s="157">
        <v>2971</v>
      </c>
      <c r="K7" s="157">
        <v>1449</v>
      </c>
      <c r="L7" s="157">
        <v>6419</v>
      </c>
      <c r="M7" s="157">
        <v>981</v>
      </c>
      <c r="N7" s="157">
        <v>1035</v>
      </c>
      <c r="O7" s="157">
        <v>883</v>
      </c>
      <c r="P7" s="157">
        <v>499</v>
      </c>
      <c r="Q7" s="157">
        <v>3213</v>
      </c>
      <c r="R7" s="157">
        <v>1378</v>
      </c>
      <c r="S7" s="157">
        <v>1195</v>
      </c>
      <c r="T7" s="157">
        <v>36361</v>
      </c>
      <c r="U7" s="157">
        <v>13673</v>
      </c>
      <c r="V7" s="157">
        <v>4232</v>
      </c>
      <c r="W7" s="157">
        <v>9441</v>
      </c>
      <c r="X7" s="157">
        <v>1173</v>
      </c>
      <c r="Y7" s="157">
        <v>1226</v>
      </c>
      <c r="Z7" s="157">
        <v>6774</v>
      </c>
      <c r="AA7" s="157">
        <v>3315</v>
      </c>
      <c r="AB7" s="157">
        <v>1513</v>
      </c>
      <c r="AC7" s="157">
        <v>739</v>
      </c>
      <c r="AD7" s="157">
        <v>3283</v>
      </c>
      <c r="AE7" s="157">
        <v>472</v>
      </c>
      <c r="AF7" s="157">
        <v>546</v>
      </c>
      <c r="AG7" s="157">
        <v>435</v>
      </c>
      <c r="AH7" s="157">
        <v>256</v>
      </c>
      <c r="AI7" s="157">
        <v>1669</v>
      </c>
      <c r="AJ7" s="157">
        <v>699</v>
      </c>
      <c r="AK7" s="157">
        <v>588</v>
      </c>
      <c r="AL7" s="157">
        <v>34652</v>
      </c>
      <c r="AM7" s="157">
        <v>12811</v>
      </c>
      <c r="AN7" s="157">
        <v>3932</v>
      </c>
      <c r="AO7" s="157">
        <v>8879</v>
      </c>
      <c r="AP7" s="157">
        <v>1089</v>
      </c>
      <c r="AQ7" s="157">
        <v>1212</v>
      </c>
      <c r="AR7" s="157">
        <v>6491</v>
      </c>
      <c r="AS7" s="157">
        <v>3226</v>
      </c>
      <c r="AT7" s="157">
        <v>1458</v>
      </c>
      <c r="AU7" s="157">
        <v>710</v>
      </c>
      <c r="AV7" s="157">
        <v>3136</v>
      </c>
      <c r="AW7" s="157">
        <v>509</v>
      </c>
      <c r="AX7" s="157">
        <v>489</v>
      </c>
      <c r="AY7" s="157">
        <v>448</v>
      </c>
      <c r="AZ7" s="157">
        <v>243</v>
      </c>
      <c r="BA7" s="157">
        <v>1544</v>
      </c>
      <c r="BB7" s="157">
        <v>679</v>
      </c>
      <c r="BC7" s="157">
        <v>607</v>
      </c>
    </row>
    <row r="8" spans="1:55" ht="13.5" customHeight="1" x14ac:dyDescent="0.3">
      <c r="A8" s="59" t="s">
        <v>76</v>
      </c>
      <c r="B8" s="157">
        <v>98768</v>
      </c>
      <c r="C8" s="157">
        <v>34744</v>
      </c>
      <c r="D8" s="157">
        <v>11812</v>
      </c>
      <c r="E8" s="157">
        <v>22932</v>
      </c>
      <c r="F8" s="157">
        <v>3389</v>
      </c>
      <c r="G8" s="157">
        <v>3521</v>
      </c>
      <c r="H8" s="157">
        <v>19128</v>
      </c>
      <c r="I8" s="157">
        <v>8703</v>
      </c>
      <c r="J8" s="157">
        <v>4142</v>
      </c>
      <c r="K8" s="157">
        <v>2468</v>
      </c>
      <c r="L8" s="157">
        <v>8844</v>
      </c>
      <c r="M8" s="157">
        <v>1511</v>
      </c>
      <c r="N8" s="157">
        <v>1828</v>
      </c>
      <c r="O8" s="157">
        <v>1375</v>
      </c>
      <c r="P8" s="157">
        <v>742</v>
      </c>
      <c r="Q8" s="157">
        <v>4401</v>
      </c>
      <c r="R8" s="157">
        <v>2176</v>
      </c>
      <c r="S8" s="157">
        <v>1796</v>
      </c>
      <c r="T8" s="157">
        <v>50563</v>
      </c>
      <c r="U8" s="157">
        <v>17659</v>
      </c>
      <c r="V8" s="157">
        <v>6052</v>
      </c>
      <c r="W8" s="157">
        <v>11607</v>
      </c>
      <c r="X8" s="157">
        <v>1756</v>
      </c>
      <c r="Y8" s="157">
        <v>1775</v>
      </c>
      <c r="Z8" s="157">
        <v>9838</v>
      </c>
      <c r="AA8" s="157">
        <v>4494</v>
      </c>
      <c r="AB8" s="157">
        <v>2119</v>
      </c>
      <c r="AC8" s="157">
        <v>1247</v>
      </c>
      <c r="AD8" s="157">
        <v>4487</v>
      </c>
      <c r="AE8" s="157">
        <v>799</v>
      </c>
      <c r="AF8" s="157">
        <v>979</v>
      </c>
      <c r="AG8" s="157">
        <v>698</v>
      </c>
      <c r="AH8" s="157">
        <v>378</v>
      </c>
      <c r="AI8" s="157">
        <v>2304</v>
      </c>
      <c r="AJ8" s="157">
        <v>1136</v>
      </c>
      <c r="AK8" s="157">
        <v>894</v>
      </c>
      <c r="AL8" s="157">
        <v>48205</v>
      </c>
      <c r="AM8" s="157">
        <v>17085</v>
      </c>
      <c r="AN8" s="157">
        <v>5760</v>
      </c>
      <c r="AO8" s="157">
        <v>11325</v>
      </c>
      <c r="AP8" s="157">
        <v>1633</v>
      </c>
      <c r="AQ8" s="157">
        <v>1746</v>
      </c>
      <c r="AR8" s="157">
        <v>9290</v>
      </c>
      <c r="AS8" s="157">
        <v>4209</v>
      </c>
      <c r="AT8" s="157">
        <v>2023</v>
      </c>
      <c r="AU8" s="157">
        <v>1221</v>
      </c>
      <c r="AV8" s="157">
        <v>4357</v>
      </c>
      <c r="AW8" s="157">
        <v>712</v>
      </c>
      <c r="AX8" s="157">
        <v>849</v>
      </c>
      <c r="AY8" s="157">
        <v>677</v>
      </c>
      <c r="AZ8" s="157">
        <v>364</v>
      </c>
      <c r="BA8" s="157">
        <v>2097</v>
      </c>
      <c r="BB8" s="157">
        <v>1040</v>
      </c>
      <c r="BC8" s="157">
        <v>902</v>
      </c>
    </row>
    <row r="9" spans="1:55" ht="13.5" customHeight="1" x14ac:dyDescent="0.3">
      <c r="A9" s="59" t="s">
        <v>77</v>
      </c>
      <c r="B9" s="157">
        <v>101922</v>
      </c>
      <c r="C9" s="157">
        <v>34212</v>
      </c>
      <c r="D9" s="157">
        <v>13028</v>
      </c>
      <c r="E9" s="157">
        <v>21184</v>
      </c>
      <c r="F9" s="157">
        <v>3831</v>
      </c>
      <c r="G9" s="157">
        <v>3995</v>
      </c>
      <c r="H9" s="157">
        <v>18648</v>
      </c>
      <c r="I9" s="157">
        <v>8848</v>
      </c>
      <c r="J9" s="157">
        <v>4699</v>
      </c>
      <c r="K9" s="157">
        <v>3053</v>
      </c>
      <c r="L9" s="157">
        <v>8455</v>
      </c>
      <c r="M9" s="157">
        <v>2166</v>
      </c>
      <c r="N9" s="157">
        <v>2099</v>
      </c>
      <c r="O9" s="157">
        <v>1538</v>
      </c>
      <c r="P9" s="157">
        <v>892</v>
      </c>
      <c r="Q9" s="157">
        <v>4808</v>
      </c>
      <c r="R9" s="157">
        <v>2604</v>
      </c>
      <c r="S9" s="157">
        <v>2074</v>
      </c>
      <c r="T9" s="157">
        <v>52881</v>
      </c>
      <c r="U9" s="157">
        <v>17765</v>
      </c>
      <c r="V9" s="157">
        <v>6783</v>
      </c>
      <c r="W9" s="157">
        <v>10982</v>
      </c>
      <c r="X9" s="157">
        <v>1995</v>
      </c>
      <c r="Y9" s="157">
        <v>2057</v>
      </c>
      <c r="Z9" s="157">
        <v>9579</v>
      </c>
      <c r="AA9" s="157">
        <v>4595</v>
      </c>
      <c r="AB9" s="157">
        <v>2428</v>
      </c>
      <c r="AC9" s="157">
        <v>1617</v>
      </c>
      <c r="AD9" s="157">
        <v>4447</v>
      </c>
      <c r="AE9" s="157">
        <v>1142</v>
      </c>
      <c r="AF9" s="157">
        <v>1129</v>
      </c>
      <c r="AG9" s="157">
        <v>781</v>
      </c>
      <c r="AH9" s="157">
        <v>465</v>
      </c>
      <c r="AI9" s="157">
        <v>2438</v>
      </c>
      <c r="AJ9" s="157">
        <v>1371</v>
      </c>
      <c r="AK9" s="157">
        <v>1072</v>
      </c>
      <c r="AL9" s="157">
        <v>49041</v>
      </c>
      <c r="AM9" s="157">
        <v>16447</v>
      </c>
      <c r="AN9" s="157">
        <v>6245</v>
      </c>
      <c r="AO9" s="157">
        <v>10202</v>
      </c>
      <c r="AP9" s="157">
        <v>1836</v>
      </c>
      <c r="AQ9" s="157">
        <v>1938</v>
      </c>
      <c r="AR9" s="157">
        <v>9069</v>
      </c>
      <c r="AS9" s="157">
        <v>4253</v>
      </c>
      <c r="AT9" s="157">
        <v>2271</v>
      </c>
      <c r="AU9" s="157">
        <v>1436</v>
      </c>
      <c r="AV9" s="157">
        <v>4008</v>
      </c>
      <c r="AW9" s="157">
        <v>1024</v>
      </c>
      <c r="AX9" s="157">
        <v>970</v>
      </c>
      <c r="AY9" s="157">
        <v>757</v>
      </c>
      <c r="AZ9" s="157">
        <v>427</v>
      </c>
      <c r="BA9" s="157">
        <v>2370</v>
      </c>
      <c r="BB9" s="157">
        <v>1233</v>
      </c>
      <c r="BC9" s="157">
        <v>1002</v>
      </c>
    </row>
    <row r="10" spans="1:55" ht="13.5" customHeight="1" x14ac:dyDescent="0.3">
      <c r="A10" s="59" t="s">
        <v>78</v>
      </c>
      <c r="B10" s="157">
        <v>99673</v>
      </c>
      <c r="C10" s="157">
        <v>33809</v>
      </c>
      <c r="D10" s="157">
        <v>12990</v>
      </c>
      <c r="E10" s="157">
        <v>20819</v>
      </c>
      <c r="F10" s="157">
        <v>4272</v>
      </c>
      <c r="G10" s="157">
        <v>4161</v>
      </c>
      <c r="H10" s="157">
        <v>16056</v>
      </c>
      <c r="I10" s="157">
        <v>8300</v>
      </c>
      <c r="J10" s="157">
        <v>4988</v>
      </c>
      <c r="K10" s="157">
        <v>3241</v>
      </c>
      <c r="L10" s="157">
        <v>7197</v>
      </c>
      <c r="M10" s="157">
        <v>2103</v>
      </c>
      <c r="N10" s="157">
        <v>2485</v>
      </c>
      <c r="O10" s="157">
        <v>1885</v>
      </c>
      <c r="P10" s="157">
        <v>1107</v>
      </c>
      <c r="Q10" s="157">
        <v>4738</v>
      </c>
      <c r="R10" s="157">
        <v>3056</v>
      </c>
      <c r="S10" s="157">
        <v>2275</v>
      </c>
      <c r="T10" s="157">
        <v>51805</v>
      </c>
      <c r="U10" s="157">
        <v>17454</v>
      </c>
      <c r="V10" s="157">
        <v>6759</v>
      </c>
      <c r="W10" s="157">
        <v>10695</v>
      </c>
      <c r="X10" s="157">
        <v>2196</v>
      </c>
      <c r="Y10" s="157">
        <v>2185</v>
      </c>
      <c r="Z10" s="157">
        <v>8270</v>
      </c>
      <c r="AA10" s="157">
        <v>4509</v>
      </c>
      <c r="AB10" s="157">
        <v>2586</v>
      </c>
      <c r="AC10" s="157">
        <v>1688</v>
      </c>
      <c r="AD10" s="157">
        <v>3785</v>
      </c>
      <c r="AE10" s="157">
        <v>1076</v>
      </c>
      <c r="AF10" s="157">
        <v>1300</v>
      </c>
      <c r="AG10" s="157">
        <v>982</v>
      </c>
      <c r="AH10" s="157">
        <v>589</v>
      </c>
      <c r="AI10" s="157">
        <v>2452</v>
      </c>
      <c r="AJ10" s="157">
        <v>1565</v>
      </c>
      <c r="AK10" s="157">
        <v>1168</v>
      </c>
      <c r="AL10" s="157">
        <v>47868</v>
      </c>
      <c r="AM10" s="157">
        <v>16355</v>
      </c>
      <c r="AN10" s="157">
        <v>6231</v>
      </c>
      <c r="AO10" s="157">
        <v>10124</v>
      </c>
      <c r="AP10" s="157">
        <v>2076</v>
      </c>
      <c r="AQ10" s="157">
        <v>1976</v>
      </c>
      <c r="AR10" s="157">
        <v>7786</v>
      </c>
      <c r="AS10" s="157">
        <v>3791</v>
      </c>
      <c r="AT10" s="157">
        <v>2402</v>
      </c>
      <c r="AU10" s="157">
        <v>1553</v>
      </c>
      <c r="AV10" s="157">
        <v>3412</v>
      </c>
      <c r="AW10" s="157">
        <v>1027</v>
      </c>
      <c r="AX10" s="157">
        <v>1185</v>
      </c>
      <c r="AY10" s="157">
        <v>903</v>
      </c>
      <c r="AZ10" s="157">
        <v>518</v>
      </c>
      <c r="BA10" s="157">
        <v>2286</v>
      </c>
      <c r="BB10" s="157">
        <v>1491</v>
      </c>
      <c r="BC10" s="157">
        <v>1107</v>
      </c>
    </row>
    <row r="11" spans="1:55" ht="13.5" customHeight="1" x14ac:dyDescent="0.3">
      <c r="A11" s="59" t="s">
        <v>79</v>
      </c>
      <c r="B11" s="157">
        <v>119560</v>
      </c>
      <c r="C11" s="157">
        <v>45425</v>
      </c>
      <c r="D11" s="157">
        <v>17578</v>
      </c>
      <c r="E11" s="157">
        <v>27847</v>
      </c>
      <c r="F11" s="157">
        <v>5977</v>
      </c>
      <c r="G11" s="157">
        <v>4965</v>
      </c>
      <c r="H11" s="157">
        <v>17699</v>
      </c>
      <c r="I11" s="157">
        <v>9320</v>
      </c>
      <c r="J11" s="157">
        <v>5846</v>
      </c>
      <c r="K11" s="157">
        <v>2850</v>
      </c>
      <c r="L11" s="157">
        <v>7803</v>
      </c>
      <c r="M11" s="157">
        <v>2158</v>
      </c>
      <c r="N11" s="157">
        <v>2975</v>
      </c>
      <c r="O11" s="157">
        <v>2026</v>
      </c>
      <c r="P11" s="157">
        <v>1470</v>
      </c>
      <c r="Q11" s="157">
        <v>4982</v>
      </c>
      <c r="R11" s="157">
        <v>3562</v>
      </c>
      <c r="S11" s="157">
        <v>2502</v>
      </c>
      <c r="T11" s="157">
        <v>65013</v>
      </c>
      <c r="U11" s="157">
        <v>23573</v>
      </c>
      <c r="V11" s="157">
        <v>9170</v>
      </c>
      <c r="W11" s="157">
        <v>14403</v>
      </c>
      <c r="X11" s="157">
        <v>3149</v>
      </c>
      <c r="Y11" s="157">
        <v>2886</v>
      </c>
      <c r="Z11" s="157">
        <v>9724</v>
      </c>
      <c r="AA11" s="157">
        <v>5375</v>
      </c>
      <c r="AB11" s="157">
        <v>3294</v>
      </c>
      <c r="AC11" s="157">
        <v>1545</v>
      </c>
      <c r="AD11" s="157">
        <v>4389</v>
      </c>
      <c r="AE11" s="157">
        <v>1235</v>
      </c>
      <c r="AF11" s="157">
        <v>1661</v>
      </c>
      <c r="AG11" s="157">
        <v>1180</v>
      </c>
      <c r="AH11" s="157">
        <v>835</v>
      </c>
      <c r="AI11" s="157">
        <v>2728</v>
      </c>
      <c r="AJ11" s="157">
        <v>1996</v>
      </c>
      <c r="AK11" s="157">
        <v>1443</v>
      </c>
      <c r="AL11" s="157">
        <v>54547</v>
      </c>
      <c r="AM11" s="157">
        <v>21852</v>
      </c>
      <c r="AN11" s="157">
        <v>8408</v>
      </c>
      <c r="AO11" s="157">
        <v>13444</v>
      </c>
      <c r="AP11" s="157">
        <v>2828</v>
      </c>
      <c r="AQ11" s="157">
        <v>2079</v>
      </c>
      <c r="AR11" s="157">
        <v>7975</v>
      </c>
      <c r="AS11" s="157">
        <v>3945</v>
      </c>
      <c r="AT11" s="157">
        <v>2552</v>
      </c>
      <c r="AU11" s="157">
        <v>1305</v>
      </c>
      <c r="AV11" s="157">
        <v>3414</v>
      </c>
      <c r="AW11" s="157">
        <v>923</v>
      </c>
      <c r="AX11" s="157">
        <v>1314</v>
      </c>
      <c r="AY11" s="157">
        <v>846</v>
      </c>
      <c r="AZ11" s="157">
        <v>635</v>
      </c>
      <c r="BA11" s="157">
        <v>2254</v>
      </c>
      <c r="BB11" s="157">
        <v>1566</v>
      </c>
      <c r="BC11" s="157">
        <v>1059</v>
      </c>
    </row>
    <row r="12" spans="1:55" ht="13.5" customHeight="1" x14ac:dyDescent="0.3">
      <c r="A12" s="59" t="s">
        <v>80</v>
      </c>
      <c r="B12" s="157">
        <v>121241</v>
      </c>
      <c r="C12" s="157">
        <v>50441</v>
      </c>
      <c r="D12" s="157">
        <v>17462</v>
      </c>
      <c r="E12" s="157">
        <v>32979</v>
      </c>
      <c r="F12" s="157">
        <v>5053</v>
      </c>
      <c r="G12" s="157">
        <v>4409</v>
      </c>
      <c r="H12" s="157">
        <v>19200</v>
      </c>
      <c r="I12" s="157">
        <v>9751</v>
      </c>
      <c r="J12" s="157">
        <v>5311</v>
      </c>
      <c r="K12" s="157">
        <v>2068</v>
      </c>
      <c r="L12" s="157">
        <v>8182</v>
      </c>
      <c r="M12" s="157">
        <v>1767</v>
      </c>
      <c r="N12" s="157">
        <v>2294</v>
      </c>
      <c r="O12" s="157">
        <v>1743</v>
      </c>
      <c r="P12" s="157">
        <v>1078</v>
      </c>
      <c r="Q12" s="157">
        <v>4477</v>
      </c>
      <c r="R12" s="157">
        <v>3140</v>
      </c>
      <c r="S12" s="157">
        <v>2327</v>
      </c>
      <c r="T12" s="157">
        <v>67903</v>
      </c>
      <c r="U12" s="157">
        <v>26826</v>
      </c>
      <c r="V12" s="157">
        <v>9404</v>
      </c>
      <c r="W12" s="157">
        <v>17422</v>
      </c>
      <c r="X12" s="157">
        <v>2912</v>
      </c>
      <c r="Y12" s="157">
        <v>2622</v>
      </c>
      <c r="Z12" s="157">
        <v>10817</v>
      </c>
      <c r="AA12" s="157">
        <v>5957</v>
      </c>
      <c r="AB12" s="157">
        <v>2947</v>
      </c>
      <c r="AC12" s="157">
        <v>1197</v>
      </c>
      <c r="AD12" s="157">
        <v>4907</v>
      </c>
      <c r="AE12" s="157">
        <v>1023</v>
      </c>
      <c r="AF12" s="157">
        <v>1374</v>
      </c>
      <c r="AG12" s="157">
        <v>1006</v>
      </c>
      <c r="AH12" s="157">
        <v>651</v>
      </c>
      <c r="AI12" s="157">
        <v>2479</v>
      </c>
      <c r="AJ12" s="157">
        <v>1789</v>
      </c>
      <c r="AK12" s="157">
        <v>1396</v>
      </c>
      <c r="AL12" s="157">
        <v>53338</v>
      </c>
      <c r="AM12" s="157">
        <v>23615</v>
      </c>
      <c r="AN12" s="157">
        <v>8058</v>
      </c>
      <c r="AO12" s="157">
        <v>15557</v>
      </c>
      <c r="AP12" s="157">
        <v>2141</v>
      </c>
      <c r="AQ12" s="157">
        <v>1787</v>
      </c>
      <c r="AR12" s="157">
        <v>8383</v>
      </c>
      <c r="AS12" s="157">
        <v>3794</v>
      </c>
      <c r="AT12" s="157">
        <v>2364</v>
      </c>
      <c r="AU12" s="157">
        <v>871</v>
      </c>
      <c r="AV12" s="157">
        <v>3275</v>
      </c>
      <c r="AW12" s="157">
        <v>744</v>
      </c>
      <c r="AX12" s="157">
        <v>920</v>
      </c>
      <c r="AY12" s="157">
        <v>737</v>
      </c>
      <c r="AZ12" s="157">
        <v>427</v>
      </c>
      <c r="BA12" s="157">
        <v>1998</v>
      </c>
      <c r="BB12" s="157">
        <v>1351</v>
      </c>
      <c r="BC12" s="157">
        <v>931</v>
      </c>
    </row>
    <row r="13" spans="1:55" ht="13.5" customHeight="1" x14ac:dyDescent="0.3">
      <c r="A13" s="59" t="s">
        <v>81</v>
      </c>
      <c r="B13" s="157">
        <v>118885</v>
      </c>
      <c r="C13" s="157">
        <v>48717</v>
      </c>
      <c r="D13" s="157">
        <v>14810</v>
      </c>
      <c r="E13" s="157">
        <v>33907</v>
      </c>
      <c r="F13" s="157">
        <v>4277</v>
      </c>
      <c r="G13" s="157">
        <v>3981</v>
      </c>
      <c r="H13" s="157">
        <v>20444</v>
      </c>
      <c r="I13" s="157">
        <v>10015</v>
      </c>
      <c r="J13" s="157">
        <v>4822</v>
      </c>
      <c r="K13" s="157">
        <v>1783</v>
      </c>
      <c r="L13" s="157">
        <v>9707</v>
      </c>
      <c r="M13" s="157">
        <v>1527</v>
      </c>
      <c r="N13" s="157">
        <v>1862</v>
      </c>
      <c r="O13" s="157">
        <v>1485</v>
      </c>
      <c r="P13" s="157">
        <v>936</v>
      </c>
      <c r="Q13" s="157">
        <v>4484</v>
      </c>
      <c r="R13" s="157">
        <v>2738</v>
      </c>
      <c r="S13" s="157">
        <v>2107</v>
      </c>
      <c r="T13" s="157">
        <v>64798</v>
      </c>
      <c r="U13" s="157">
        <v>25992</v>
      </c>
      <c r="V13" s="157">
        <v>7928</v>
      </c>
      <c r="W13" s="157">
        <v>18064</v>
      </c>
      <c r="X13" s="157">
        <v>2363</v>
      </c>
      <c r="Y13" s="157">
        <v>2180</v>
      </c>
      <c r="Z13" s="157">
        <v>10936</v>
      </c>
      <c r="AA13" s="157">
        <v>5781</v>
      </c>
      <c r="AB13" s="157">
        <v>2645</v>
      </c>
      <c r="AC13" s="157">
        <v>921</v>
      </c>
      <c r="AD13" s="157">
        <v>5645</v>
      </c>
      <c r="AE13" s="157">
        <v>804</v>
      </c>
      <c r="AF13" s="157">
        <v>1014</v>
      </c>
      <c r="AG13" s="157">
        <v>843</v>
      </c>
      <c r="AH13" s="157">
        <v>550</v>
      </c>
      <c r="AI13" s="157">
        <v>2370</v>
      </c>
      <c r="AJ13" s="157">
        <v>1560</v>
      </c>
      <c r="AK13" s="157">
        <v>1194</v>
      </c>
      <c r="AL13" s="157">
        <v>54087</v>
      </c>
      <c r="AM13" s="157">
        <v>22725</v>
      </c>
      <c r="AN13" s="157">
        <v>6882</v>
      </c>
      <c r="AO13" s="157">
        <v>15843</v>
      </c>
      <c r="AP13" s="157">
        <v>1914</v>
      </c>
      <c r="AQ13" s="157">
        <v>1801</v>
      </c>
      <c r="AR13" s="157">
        <v>9508</v>
      </c>
      <c r="AS13" s="157">
        <v>4234</v>
      </c>
      <c r="AT13" s="157">
        <v>2177</v>
      </c>
      <c r="AU13" s="157">
        <v>862</v>
      </c>
      <c r="AV13" s="157">
        <v>4062</v>
      </c>
      <c r="AW13" s="157">
        <v>723</v>
      </c>
      <c r="AX13" s="157">
        <v>848</v>
      </c>
      <c r="AY13" s="157">
        <v>642</v>
      </c>
      <c r="AZ13" s="157">
        <v>386</v>
      </c>
      <c r="BA13" s="157">
        <v>2114</v>
      </c>
      <c r="BB13" s="157">
        <v>1178</v>
      </c>
      <c r="BC13" s="157">
        <v>913</v>
      </c>
    </row>
    <row r="14" spans="1:55" ht="13.5" customHeight="1" x14ac:dyDescent="0.3">
      <c r="A14" s="59" t="s">
        <v>82</v>
      </c>
      <c r="B14" s="157">
        <v>146137</v>
      </c>
      <c r="C14" s="157">
        <v>55441</v>
      </c>
      <c r="D14" s="157">
        <v>17905</v>
      </c>
      <c r="E14" s="157">
        <v>37536</v>
      </c>
      <c r="F14" s="157">
        <v>5070</v>
      </c>
      <c r="G14" s="157">
        <v>5198</v>
      </c>
      <c r="H14" s="157">
        <v>27674</v>
      </c>
      <c r="I14" s="157">
        <v>11910</v>
      </c>
      <c r="J14" s="157">
        <v>5721</v>
      </c>
      <c r="K14" s="157">
        <v>2907</v>
      </c>
      <c r="L14" s="157">
        <v>12777</v>
      </c>
      <c r="M14" s="157">
        <v>2078</v>
      </c>
      <c r="N14" s="157">
        <v>2415</v>
      </c>
      <c r="O14" s="157">
        <v>1876</v>
      </c>
      <c r="P14" s="157">
        <v>1114</v>
      </c>
      <c r="Q14" s="157">
        <v>5859</v>
      </c>
      <c r="R14" s="157">
        <v>3277</v>
      </c>
      <c r="S14" s="157">
        <v>2820</v>
      </c>
      <c r="T14" s="157">
        <v>77989</v>
      </c>
      <c r="U14" s="157">
        <v>29379</v>
      </c>
      <c r="V14" s="157">
        <v>9267</v>
      </c>
      <c r="W14" s="157">
        <v>20112</v>
      </c>
      <c r="X14" s="157">
        <v>2664</v>
      </c>
      <c r="Y14" s="157">
        <v>2808</v>
      </c>
      <c r="Z14" s="157">
        <v>14771</v>
      </c>
      <c r="AA14" s="157">
        <v>6392</v>
      </c>
      <c r="AB14" s="157">
        <v>2958</v>
      </c>
      <c r="AC14" s="157">
        <v>1415</v>
      </c>
      <c r="AD14" s="157">
        <v>7220</v>
      </c>
      <c r="AE14" s="157">
        <v>1103</v>
      </c>
      <c r="AF14" s="157">
        <v>1312</v>
      </c>
      <c r="AG14" s="157">
        <v>1046</v>
      </c>
      <c r="AH14" s="157">
        <v>614</v>
      </c>
      <c r="AI14" s="157">
        <v>2991</v>
      </c>
      <c r="AJ14" s="157">
        <v>1780</v>
      </c>
      <c r="AK14" s="157">
        <v>1536</v>
      </c>
      <c r="AL14" s="157">
        <v>68148</v>
      </c>
      <c r="AM14" s="157">
        <v>26062</v>
      </c>
      <c r="AN14" s="157">
        <v>8638</v>
      </c>
      <c r="AO14" s="157">
        <v>17424</v>
      </c>
      <c r="AP14" s="157">
        <v>2406</v>
      </c>
      <c r="AQ14" s="157">
        <v>2390</v>
      </c>
      <c r="AR14" s="157">
        <v>12903</v>
      </c>
      <c r="AS14" s="157">
        <v>5518</v>
      </c>
      <c r="AT14" s="157">
        <v>2763</v>
      </c>
      <c r="AU14" s="157">
        <v>1492</v>
      </c>
      <c r="AV14" s="157">
        <v>5557</v>
      </c>
      <c r="AW14" s="157">
        <v>975</v>
      </c>
      <c r="AX14" s="157">
        <v>1103</v>
      </c>
      <c r="AY14" s="157">
        <v>830</v>
      </c>
      <c r="AZ14" s="157">
        <v>500</v>
      </c>
      <c r="BA14" s="157">
        <v>2868</v>
      </c>
      <c r="BB14" s="157">
        <v>1497</v>
      </c>
      <c r="BC14" s="157">
        <v>1284</v>
      </c>
    </row>
    <row r="15" spans="1:55" ht="13.5" customHeight="1" x14ac:dyDescent="0.3">
      <c r="A15" s="59" t="s">
        <v>83</v>
      </c>
      <c r="B15" s="157">
        <v>156872</v>
      </c>
      <c r="C15" s="157">
        <v>55288</v>
      </c>
      <c r="D15" s="157">
        <v>20224</v>
      </c>
      <c r="E15" s="157">
        <v>35064</v>
      </c>
      <c r="F15" s="157">
        <v>5913</v>
      </c>
      <c r="G15" s="157">
        <v>6144</v>
      </c>
      <c r="H15" s="157">
        <v>29423</v>
      </c>
      <c r="I15" s="157">
        <v>13288</v>
      </c>
      <c r="J15" s="157">
        <v>6626</v>
      </c>
      <c r="K15" s="157">
        <v>3756</v>
      </c>
      <c r="L15" s="157">
        <v>13278</v>
      </c>
      <c r="M15" s="157">
        <v>2629</v>
      </c>
      <c r="N15" s="157">
        <v>2961</v>
      </c>
      <c r="O15" s="157">
        <v>2420</v>
      </c>
      <c r="P15" s="157">
        <v>1231</v>
      </c>
      <c r="Q15" s="157">
        <v>6613</v>
      </c>
      <c r="R15" s="157">
        <v>3914</v>
      </c>
      <c r="S15" s="157">
        <v>3388</v>
      </c>
      <c r="T15" s="157">
        <v>83789</v>
      </c>
      <c r="U15" s="157">
        <v>29236</v>
      </c>
      <c r="V15" s="157">
        <v>10467</v>
      </c>
      <c r="W15" s="157">
        <v>18769</v>
      </c>
      <c r="X15" s="157">
        <v>3114</v>
      </c>
      <c r="Y15" s="157">
        <v>3361</v>
      </c>
      <c r="Z15" s="157">
        <v>15981</v>
      </c>
      <c r="AA15" s="157">
        <v>7076</v>
      </c>
      <c r="AB15" s="157">
        <v>3453</v>
      </c>
      <c r="AC15" s="157">
        <v>1742</v>
      </c>
      <c r="AD15" s="157">
        <v>7400</v>
      </c>
      <c r="AE15" s="157">
        <v>1385</v>
      </c>
      <c r="AF15" s="157">
        <v>1600</v>
      </c>
      <c r="AG15" s="157">
        <v>1319</v>
      </c>
      <c r="AH15" s="157">
        <v>711</v>
      </c>
      <c r="AI15" s="157">
        <v>3398</v>
      </c>
      <c r="AJ15" s="157">
        <v>2115</v>
      </c>
      <c r="AK15" s="157">
        <v>1898</v>
      </c>
      <c r="AL15" s="157">
        <v>73083</v>
      </c>
      <c r="AM15" s="157">
        <v>26052</v>
      </c>
      <c r="AN15" s="157">
        <v>9757</v>
      </c>
      <c r="AO15" s="157">
        <v>16295</v>
      </c>
      <c r="AP15" s="157">
        <v>2799</v>
      </c>
      <c r="AQ15" s="157">
        <v>2783</v>
      </c>
      <c r="AR15" s="157">
        <v>13442</v>
      </c>
      <c r="AS15" s="157">
        <v>6212</v>
      </c>
      <c r="AT15" s="157">
        <v>3173</v>
      </c>
      <c r="AU15" s="157">
        <v>2014</v>
      </c>
      <c r="AV15" s="157">
        <v>5878</v>
      </c>
      <c r="AW15" s="157">
        <v>1244</v>
      </c>
      <c r="AX15" s="157">
        <v>1361</v>
      </c>
      <c r="AY15" s="157">
        <v>1101</v>
      </c>
      <c r="AZ15" s="157">
        <v>520</v>
      </c>
      <c r="BA15" s="157">
        <v>3215</v>
      </c>
      <c r="BB15" s="157">
        <v>1799</v>
      </c>
      <c r="BC15" s="157">
        <v>1490</v>
      </c>
    </row>
    <row r="16" spans="1:55" ht="13.5" customHeight="1" x14ac:dyDescent="0.3">
      <c r="A16" s="59" t="s">
        <v>84</v>
      </c>
      <c r="B16" s="157">
        <v>170263</v>
      </c>
      <c r="C16" s="157">
        <v>56609</v>
      </c>
      <c r="D16" s="157">
        <v>22336</v>
      </c>
      <c r="E16" s="157">
        <v>34273</v>
      </c>
      <c r="F16" s="157">
        <v>7244</v>
      </c>
      <c r="G16" s="157">
        <v>7597</v>
      </c>
      <c r="H16" s="157">
        <v>27554</v>
      </c>
      <c r="I16" s="157">
        <v>14559</v>
      </c>
      <c r="J16" s="157">
        <v>8491</v>
      </c>
      <c r="K16" s="157">
        <v>4629</v>
      </c>
      <c r="L16" s="157">
        <v>13463</v>
      </c>
      <c r="M16" s="157">
        <v>3492</v>
      </c>
      <c r="N16" s="157">
        <v>4077</v>
      </c>
      <c r="O16" s="157">
        <v>3267</v>
      </c>
      <c r="P16" s="157">
        <v>1818</v>
      </c>
      <c r="Q16" s="157">
        <v>7797</v>
      </c>
      <c r="R16" s="157">
        <v>5454</v>
      </c>
      <c r="S16" s="157">
        <v>4212</v>
      </c>
      <c r="T16" s="157">
        <v>90781</v>
      </c>
      <c r="U16" s="157">
        <v>28752</v>
      </c>
      <c r="V16" s="157">
        <v>11509</v>
      </c>
      <c r="W16" s="157">
        <v>17243</v>
      </c>
      <c r="X16" s="157">
        <v>3837</v>
      </c>
      <c r="Y16" s="157">
        <v>4161</v>
      </c>
      <c r="Z16" s="157">
        <v>14998</v>
      </c>
      <c r="AA16" s="157">
        <v>7846</v>
      </c>
      <c r="AB16" s="157">
        <v>4566</v>
      </c>
      <c r="AC16" s="157">
        <v>2334</v>
      </c>
      <c r="AD16" s="157">
        <v>7675</v>
      </c>
      <c r="AE16" s="157">
        <v>1972</v>
      </c>
      <c r="AF16" s="157">
        <v>2235</v>
      </c>
      <c r="AG16" s="157">
        <v>1784</v>
      </c>
      <c r="AH16" s="157">
        <v>1076</v>
      </c>
      <c r="AI16" s="157">
        <v>4132</v>
      </c>
      <c r="AJ16" s="157">
        <v>3035</v>
      </c>
      <c r="AK16" s="157">
        <v>2378</v>
      </c>
      <c r="AL16" s="157">
        <v>79482</v>
      </c>
      <c r="AM16" s="157">
        <v>27857</v>
      </c>
      <c r="AN16" s="157">
        <v>10827</v>
      </c>
      <c r="AO16" s="157">
        <v>17030</v>
      </c>
      <c r="AP16" s="157">
        <v>3407</v>
      </c>
      <c r="AQ16" s="157">
        <v>3436</v>
      </c>
      <c r="AR16" s="157">
        <v>12556</v>
      </c>
      <c r="AS16" s="157">
        <v>6713</v>
      </c>
      <c r="AT16" s="157">
        <v>3925</v>
      </c>
      <c r="AU16" s="157">
        <v>2295</v>
      </c>
      <c r="AV16" s="157">
        <v>5788</v>
      </c>
      <c r="AW16" s="157">
        <v>1520</v>
      </c>
      <c r="AX16" s="157">
        <v>1842</v>
      </c>
      <c r="AY16" s="157">
        <v>1483</v>
      </c>
      <c r="AZ16" s="157">
        <v>742</v>
      </c>
      <c r="BA16" s="157">
        <v>3665</v>
      </c>
      <c r="BB16" s="157">
        <v>2419</v>
      </c>
      <c r="BC16" s="157">
        <v>1834</v>
      </c>
    </row>
    <row r="17" spans="1:55" ht="13.5" customHeight="1" x14ac:dyDescent="0.3">
      <c r="A17" s="59" t="s">
        <v>85</v>
      </c>
      <c r="B17" s="157">
        <v>172046</v>
      </c>
      <c r="C17" s="157">
        <v>54913</v>
      </c>
      <c r="D17" s="157">
        <v>22431</v>
      </c>
      <c r="E17" s="157">
        <v>32482</v>
      </c>
      <c r="F17" s="157">
        <v>8541</v>
      </c>
      <c r="G17" s="157">
        <v>8139</v>
      </c>
      <c r="H17" s="157">
        <v>25086</v>
      </c>
      <c r="I17" s="157">
        <v>14644</v>
      </c>
      <c r="J17" s="157">
        <v>9331</v>
      </c>
      <c r="K17" s="157">
        <v>3986</v>
      </c>
      <c r="L17" s="157">
        <v>13180</v>
      </c>
      <c r="M17" s="157">
        <v>4196</v>
      </c>
      <c r="N17" s="157">
        <v>4846</v>
      </c>
      <c r="O17" s="157">
        <v>3899</v>
      </c>
      <c r="P17" s="157">
        <v>2315</v>
      </c>
      <c r="Q17" s="157">
        <v>7773</v>
      </c>
      <c r="R17" s="157">
        <v>6215</v>
      </c>
      <c r="S17" s="157">
        <v>4982</v>
      </c>
      <c r="T17" s="157">
        <v>91623</v>
      </c>
      <c r="U17" s="157">
        <v>27963</v>
      </c>
      <c r="V17" s="157">
        <v>11383</v>
      </c>
      <c r="W17" s="157">
        <v>16580</v>
      </c>
      <c r="X17" s="157">
        <v>4467</v>
      </c>
      <c r="Y17" s="157">
        <v>4448</v>
      </c>
      <c r="Z17" s="157">
        <v>13595</v>
      </c>
      <c r="AA17" s="157">
        <v>7891</v>
      </c>
      <c r="AB17" s="157">
        <v>5025</v>
      </c>
      <c r="AC17" s="157">
        <v>1993</v>
      </c>
      <c r="AD17" s="157">
        <v>7466</v>
      </c>
      <c r="AE17" s="157">
        <v>2333</v>
      </c>
      <c r="AF17" s="157">
        <v>2642</v>
      </c>
      <c r="AG17" s="157">
        <v>2188</v>
      </c>
      <c r="AH17" s="157">
        <v>1328</v>
      </c>
      <c r="AI17" s="157">
        <v>4158</v>
      </c>
      <c r="AJ17" s="157">
        <v>3435</v>
      </c>
      <c r="AK17" s="157">
        <v>2691</v>
      </c>
      <c r="AL17" s="157">
        <v>80423</v>
      </c>
      <c r="AM17" s="157">
        <v>26950</v>
      </c>
      <c r="AN17" s="157">
        <v>11048</v>
      </c>
      <c r="AO17" s="157">
        <v>15902</v>
      </c>
      <c r="AP17" s="157">
        <v>4074</v>
      </c>
      <c r="AQ17" s="157">
        <v>3691</v>
      </c>
      <c r="AR17" s="157">
        <v>11491</v>
      </c>
      <c r="AS17" s="157">
        <v>6753</v>
      </c>
      <c r="AT17" s="157">
        <v>4306</v>
      </c>
      <c r="AU17" s="157">
        <v>1993</v>
      </c>
      <c r="AV17" s="157">
        <v>5714</v>
      </c>
      <c r="AW17" s="157">
        <v>1863</v>
      </c>
      <c r="AX17" s="157">
        <v>2204</v>
      </c>
      <c r="AY17" s="157">
        <v>1711</v>
      </c>
      <c r="AZ17" s="157">
        <v>987</v>
      </c>
      <c r="BA17" s="157">
        <v>3615</v>
      </c>
      <c r="BB17" s="157">
        <v>2780</v>
      </c>
      <c r="BC17" s="157">
        <v>2291</v>
      </c>
    </row>
    <row r="18" spans="1:55" ht="13.5" customHeight="1" x14ac:dyDescent="0.3">
      <c r="A18" s="59" t="s">
        <v>86</v>
      </c>
      <c r="B18" s="157">
        <v>165861</v>
      </c>
      <c r="C18" s="157">
        <v>47708</v>
      </c>
      <c r="D18" s="157">
        <v>20945</v>
      </c>
      <c r="E18" s="157">
        <v>26763</v>
      </c>
      <c r="F18" s="157">
        <v>9622</v>
      </c>
      <c r="G18" s="157">
        <v>8727</v>
      </c>
      <c r="H18" s="157">
        <v>21478</v>
      </c>
      <c r="I18" s="157">
        <v>13727</v>
      </c>
      <c r="J18" s="157">
        <v>10029</v>
      </c>
      <c r="K18" s="157">
        <v>3013</v>
      </c>
      <c r="L18" s="157">
        <v>12829</v>
      </c>
      <c r="M18" s="157">
        <v>4668</v>
      </c>
      <c r="N18" s="157">
        <v>5751</v>
      </c>
      <c r="O18" s="157">
        <v>4477</v>
      </c>
      <c r="P18" s="157">
        <v>2877</v>
      </c>
      <c r="Q18" s="157">
        <v>8027</v>
      </c>
      <c r="R18" s="157">
        <v>7186</v>
      </c>
      <c r="S18" s="157">
        <v>5742</v>
      </c>
      <c r="T18" s="157">
        <v>87183</v>
      </c>
      <c r="U18" s="157">
        <v>24696</v>
      </c>
      <c r="V18" s="157">
        <v>10714</v>
      </c>
      <c r="W18" s="157">
        <v>13982</v>
      </c>
      <c r="X18" s="157">
        <v>4897</v>
      </c>
      <c r="Y18" s="157">
        <v>4552</v>
      </c>
      <c r="Z18" s="157">
        <v>11590</v>
      </c>
      <c r="AA18" s="157">
        <v>7301</v>
      </c>
      <c r="AB18" s="157">
        <v>5215</v>
      </c>
      <c r="AC18" s="157">
        <v>1524</v>
      </c>
      <c r="AD18" s="157">
        <v>7165</v>
      </c>
      <c r="AE18" s="157">
        <v>2576</v>
      </c>
      <c r="AF18" s="157">
        <v>2940</v>
      </c>
      <c r="AG18" s="157">
        <v>2381</v>
      </c>
      <c r="AH18" s="157">
        <v>1518</v>
      </c>
      <c r="AI18" s="157">
        <v>4118</v>
      </c>
      <c r="AJ18" s="157">
        <v>3754</v>
      </c>
      <c r="AK18" s="157">
        <v>2956</v>
      </c>
      <c r="AL18" s="157">
        <v>78678</v>
      </c>
      <c r="AM18" s="157">
        <v>23012</v>
      </c>
      <c r="AN18" s="157">
        <v>10231</v>
      </c>
      <c r="AO18" s="157">
        <v>12781</v>
      </c>
      <c r="AP18" s="157">
        <v>4725</v>
      </c>
      <c r="AQ18" s="157">
        <v>4175</v>
      </c>
      <c r="AR18" s="157">
        <v>9888</v>
      </c>
      <c r="AS18" s="157">
        <v>6426</v>
      </c>
      <c r="AT18" s="157">
        <v>4814</v>
      </c>
      <c r="AU18" s="157">
        <v>1489</v>
      </c>
      <c r="AV18" s="157">
        <v>5664</v>
      </c>
      <c r="AW18" s="157">
        <v>2092</v>
      </c>
      <c r="AX18" s="157">
        <v>2811</v>
      </c>
      <c r="AY18" s="157">
        <v>2096</v>
      </c>
      <c r="AZ18" s="157">
        <v>1359</v>
      </c>
      <c r="BA18" s="157">
        <v>3909</v>
      </c>
      <c r="BB18" s="157">
        <v>3432</v>
      </c>
      <c r="BC18" s="157">
        <v>2786</v>
      </c>
    </row>
    <row r="19" spans="1:55" ht="13.5" customHeight="1" x14ac:dyDescent="0.3">
      <c r="A19" s="59" t="s">
        <v>87</v>
      </c>
      <c r="B19" s="157">
        <v>164478</v>
      </c>
      <c r="C19" s="157">
        <v>40516</v>
      </c>
      <c r="D19" s="157">
        <v>19456</v>
      </c>
      <c r="E19" s="157">
        <v>21060</v>
      </c>
      <c r="F19" s="157">
        <v>10579</v>
      </c>
      <c r="G19" s="157">
        <v>9568</v>
      </c>
      <c r="H19" s="157">
        <v>19360</v>
      </c>
      <c r="I19" s="157">
        <v>13201</v>
      </c>
      <c r="J19" s="157">
        <v>11358</v>
      </c>
      <c r="K19" s="157">
        <v>2722</v>
      </c>
      <c r="L19" s="157">
        <v>12473</v>
      </c>
      <c r="M19" s="157">
        <v>5567</v>
      </c>
      <c r="N19" s="157">
        <v>7177</v>
      </c>
      <c r="O19" s="157">
        <v>5403</v>
      </c>
      <c r="P19" s="157">
        <v>3417</v>
      </c>
      <c r="Q19" s="157">
        <v>8304</v>
      </c>
      <c r="R19" s="157">
        <v>8116</v>
      </c>
      <c r="S19" s="157">
        <v>6717</v>
      </c>
      <c r="T19" s="157">
        <v>83331</v>
      </c>
      <c r="U19" s="157">
        <v>20709</v>
      </c>
      <c r="V19" s="157">
        <v>9863</v>
      </c>
      <c r="W19" s="157">
        <v>10846</v>
      </c>
      <c r="X19" s="157">
        <v>5305</v>
      </c>
      <c r="Y19" s="157">
        <v>4801</v>
      </c>
      <c r="Z19" s="157">
        <v>9845</v>
      </c>
      <c r="AA19" s="157">
        <v>6708</v>
      </c>
      <c r="AB19" s="157">
        <v>5785</v>
      </c>
      <c r="AC19" s="157">
        <v>1299</v>
      </c>
      <c r="AD19" s="157">
        <v>6539</v>
      </c>
      <c r="AE19" s="157">
        <v>2866</v>
      </c>
      <c r="AF19" s="157">
        <v>3619</v>
      </c>
      <c r="AG19" s="157">
        <v>2685</v>
      </c>
      <c r="AH19" s="157">
        <v>1749</v>
      </c>
      <c r="AI19" s="157">
        <v>4124</v>
      </c>
      <c r="AJ19" s="157">
        <v>4044</v>
      </c>
      <c r="AK19" s="157">
        <v>3253</v>
      </c>
      <c r="AL19" s="157">
        <v>81147</v>
      </c>
      <c r="AM19" s="157">
        <v>19807</v>
      </c>
      <c r="AN19" s="157">
        <v>9593</v>
      </c>
      <c r="AO19" s="157">
        <v>10214</v>
      </c>
      <c r="AP19" s="157">
        <v>5274</v>
      </c>
      <c r="AQ19" s="157">
        <v>4767</v>
      </c>
      <c r="AR19" s="157">
        <v>9515</v>
      </c>
      <c r="AS19" s="157">
        <v>6493</v>
      </c>
      <c r="AT19" s="157">
        <v>5573</v>
      </c>
      <c r="AU19" s="157">
        <v>1423</v>
      </c>
      <c r="AV19" s="157">
        <v>5934</v>
      </c>
      <c r="AW19" s="157">
        <v>2701</v>
      </c>
      <c r="AX19" s="157">
        <v>3558</v>
      </c>
      <c r="AY19" s="157">
        <v>2718</v>
      </c>
      <c r="AZ19" s="157">
        <v>1668</v>
      </c>
      <c r="BA19" s="157">
        <v>4180</v>
      </c>
      <c r="BB19" s="157">
        <v>4072</v>
      </c>
      <c r="BC19" s="157">
        <v>3464</v>
      </c>
    </row>
    <row r="20" spans="1:55" ht="13.5" customHeight="1" x14ac:dyDescent="0.3">
      <c r="A20" s="59" t="s">
        <v>88</v>
      </c>
      <c r="B20" s="157">
        <v>121917</v>
      </c>
      <c r="C20" s="157">
        <v>25391</v>
      </c>
      <c r="D20" s="157">
        <v>12856</v>
      </c>
      <c r="E20" s="157">
        <v>12535</v>
      </c>
      <c r="F20" s="157">
        <v>8168</v>
      </c>
      <c r="G20" s="157">
        <v>7832</v>
      </c>
      <c r="H20" s="157">
        <v>13602</v>
      </c>
      <c r="I20" s="157">
        <v>9372</v>
      </c>
      <c r="J20" s="157">
        <v>8948</v>
      </c>
      <c r="K20" s="157">
        <v>1869</v>
      </c>
      <c r="L20" s="157">
        <v>9085</v>
      </c>
      <c r="M20" s="157">
        <v>4507</v>
      </c>
      <c r="N20" s="157">
        <v>6074</v>
      </c>
      <c r="O20" s="157">
        <v>4930</v>
      </c>
      <c r="P20" s="157">
        <v>2843</v>
      </c>
      <c r="Q20" s="157">
        <v>6810</v>
      </c>
      <c r="R20" s="157">
        <v>6931</v>
      </c>
      <c r="S20" s="157">
        <v>5555</v>
      </c>
      <c r="T20" s="157">
        <v>60071</v>
      </c>
      <c r="U20" s="157">
        <v>12598</v>
      </c>
      <c r="V20" s="157">
        <v>6385</v>
      </c>
      <c r="W20" s="157">
        <v>6213</v>
      </c>
      <c r="X20" s="157">
        <v>4089</v>
      </c>
      <c r="Y20" s="157">
        <v>3744</v>
      </c>
      <c r="Z20" s="157">
        <v>6612</v>
      </c>
      <c r="AA20" s="157">
        <v>4612</v>
      </c>
      <c r="AB20" s="157">
        <v>4461</v>
      </c>
      <c r="AC20" s="157">
        <v>928</v>
      </c>
      <c r="AD20" s="157">
        <v>4503</v>
      </c>
      <c r="AE20" s="157">
        <v>2270</v>
      </c>
      <c r="AF20" s="157">
        <v>3018</v>
      </c>
      <c r="AG20" s="157">
        <v>2364</v>
      </c>
      <c r="AH20" s="157">
        <v>1457</v>
      </c>
      <c r="AI20" s="157">
        <v>3298</v>
      </c>
      <c r="AJ20" s="157">
        <v>3443</v>
      </c>
      <c r="AK20" s="157">
        <v>2674</v>
      </c>
      <c r="AL20" s="157">
        <v>61846</v>
      </c>
      <c r="AM20" s="157">
        <v>12793</v>
      </c>
      <c r="AN20" s="157">
        <v>6471</v>
      </c>
      <c r="AO20" s="157">
        <v>6322</v>
      </c>
      <c r="AP20" s="157">
        <v>4079</v>
      </c>
      <c r="AQ20" s="157">
        <v>4088</v>
      </c>
      <c r="AR20" s="157">
        <v>6990</v>
      </c>
      <c r="AS20" s="157">
        <v>4760</v>
      </c>
      <c r="AT20" s="157">
        <v>4487</v>
      </c>
      <c r="AU20" s="157">
        <v>941</v>
      </c>
      <c r="AV20" s="157">
        <v>4582</v>
      </c>
      <c r="AW20" s="157">
        <v>2237</v>
      </c>
      <c r="AX20" s="157">
        <v>3056</v>
      </c>
      <c r="AY20" s="157">
        <v>2566</v>
      </c>
      <c r="AZ20" s="157">
        <v>1386</v>
      </c>
      <c r="BA20" s="157">
        <v>3512</v>
      </c>
      <c r="BB20" s="157">
        <v>3488</v>
      </c>
      <c r="BC20" s="157">
        <v>2881</v>
      </c>
    </row>
    <row r="21" spans="1:55" ht="13.5" customHeight="1" x14ac:dyDescent="0.3">
      <c r="A21" s="59" t="s">
        <v>89</v>
      </c>
      <c r="B21" s="157">
        <v>94649</v>
      </c>
      <c r="C21" s="157">
        <v>17391</v>
      </c>
      <c r="D21" s="157">
        <v>8922</v>
      </c>
      <c r="E21" s="157">
        <v>8469</v>
      </c>
      <c r="F21" s="157">
        <v>6233</v>
      </c>
      <c r="G21" s="157">
        <v>6285</v>
      </c>
      <c r="H21" s="157">
        <v>10073</v>
      </c>
      <c r="I21" s="157">
        <v>7739</v>
      </c>
      <c r="J21" s="157">
        <v>7022</v>
      </c>
      <c r="K21" s="157">
        <v>1199</v>
      </c>
      <c r="L21" s="157">
        <v>7387</v>
      </c>
      <c r="M21" s="157">
        <v>3641</v>
      </c>
      <c r="N21" s="157">
        <v>4969</v>
      </c>
      <c r="O21" s="157">
        <v>4341</v>
      </c>
      <c r="P21" s="157">
        <v>2398</v>
      </c>
      <c r="Q21" s="157">
        <v>5546</v>
      </c>
      <c r="R21" s="157">
        <v>5565</v>
      </c>
      <c r="S21" s="157">
        <v>4860</v>
      </c>
      <c r="T21" s="157">
        <v>45433</v>
      </c>
      <c r="U21" s="157">
        <v>8220</v>
      </c>
      <c r="V21" s="157">
        <v>4292</v>
      </c>
      <c r="W21" s="157">
        <v>3928</v>
      </c>
      <c r="X21" s="157">
        <v>3109</v>
      </c>
      <c r="Y21" s="157">
        <v>2955</v>
      </c>
      <c r="Z21" s="157">
        <v>4684</v>
      </c>
      <c r="AA21" s="157">
        <v>3806</v>
      </c>
      <c r="AB21" s="157">
        <v>3316</v>
      </c>
      <c r="AC21" s="157">
        <v>581</v>
      </c>
      <c r="AD21" s="157">
        <v>3625</v>
      </c>
      <c r="AE21" s="157">
        <v>1798</v>
      </c>
      <c r="AF21" s="157">
        <v>2339</v>
      </c>
      <c r="AG21" s="157">
        <v>2083</v>
      </c>
      <c r="AH21" s="157">
        <v>1171</v>
      </c>
      <c r="AI21" s="157">
        <v>2629</v>
      </c>
      <c r="AJ21" s="157">
        <v>2669</v>
      </c>
      <c r="AK21" s="157">
        <v>2448</v>
      </c>
      <c r="AL21" s="157">
        <v>49216</v>
      </c>
      <c r="AM21" s="157">
        <v>9171</v>
      </c>
      <c r="AN21" s="157">
        <v>4630</v>
      </c>
      <c r="AO21" s="157">
        <v>4541</v>
      </c>
      <c r="AP21" s="157">
        <v>3124</v>
      </c>
      <c r="AQ21" s="157">
        <v>3330</v>
      </c>
      <c r="AR21" s="157">
        <v>5389</v>
      </c>
      <c r="AS21" s="157">
        <v>3933</v>
      </c>
      <c r="AT21" s="157">
        <v>3706</v>
      </c>
      <c r="AU21" s="157">
        <v>618</v>
      </c>
      <c r="AV21" s="157">
        <v>3762</v>
      </c>
      <c r="AW21" s="157">
        <v>1843</v>
      </c>
      <c r="AX21" s="157">
        <v>2630</v>
      </c>
      <c r="AY21" s="157">
        <v>2258</v>
      </c>
      <c r="AZ21" s="157">
        <v>1227</v>
      </c>
      <c r="BA21" s="157">
        <v>2917</v>
      </c>
      <c r="BB21" s="157">
        <v>2896</v>
      </c>
      <c r="BC21" s="157">
        <v>2412</v>
      </c>
    </row>
    <row r="22" spans="1:55" ht="13.5" customHeight="1" x14ac:dyDescent="0.3">
      <c r="A22" s="59" t="s">
        <v>90</v>
      </c>
      <c r="B22" s="157">
        <v>76379</v>
      </c>
      <c r="C22" s="157">
        <v>12843</v>
      </c>
      <c r="D22" s="157">
        <v>6660</v>
      </c>
      <c r="E22" s="157">
        <v>6183</v>
      </c>
      <c r="F22" s="157">
        <v>5182</v>
      </c>
      <c r="G22" s="157">
        <v>4948</v>
      </c>
      <c r="H22" s="157">
        <v>7990</v>
      </c>
      <c r="I22" s="157">
        <v>6207</v>
      </c>
      <c r="J22" s="157">
        <v>5916</v>
      </c>
      <c r="K22" s="157">
        <v>884</v>
      </c>
      <c r="L22" s="157">
        <v>5833</v>
      </c>
      <c r="M22" s="157">
        <v>3149</v>
      </c>
      <c r="N22" s="157">
        <v>4382</v>
      </c>
      <c r="O22" s="157">
        <v>3656</v>
      </c>
      <c r="P22" s="157">
        <v>2096</v>
      </c>
      <c r="Q22" s="157">
        <v>4536</v>
      </c>
      <c r="R22" s="157">
        <v>4754</v>
      </c>
      <c r="S22" s="157">
        <v>4003</v>
      </c>
      <c r="T22" s="157">
        <v>32343</v>
      </c>
      <c r="U22" s="157">
        <v>5479</v>
      </c>
      <c r="V22" s="157">
        <v>2871</v>
      </c>
      <c r="W22" s="157">
        <v>2608</v>
      </c>
      <c r="X22" s="157">
        <v>2144</v>
      </c>
      <c r="Y22" s="157">
        <v>2090</v>
      </c>
      <c r="Z22" s="157">
        <v>3354</v>
      </c>
      <c r="AA22" s="157">
        <v>2730</v>
      </c>
      <c r="AB22" s="157">
        <v>2466</v>
      </c>
      <c r="AC22" s="157">
        <v>346</v>
      </c>
      <c r="AD22" s="157">
        <v>2566</v>
      </c>
      <c r="AE22" s="157">
        <v>1300</v>
      </c>
      <c r="AF22" s="157">
        <v>1862</v>
      </c>
      <c r="AG22" s="157">
        <v>1499</v>
      </c>
      <c r="AH22" s="157">
        <v>877</v>
      </c>
      <c r="AI22" s="157">
        <v>1863</v>
      </c>
      <c r="AJ22" s="157">
        <v>2003</v>
      </c>
      <c r="AK22" s="157">
        <v>1764</v>
      </c>
      <c r="AL22" s="157">
        <v>44036</v>
      </c>
      <c r="AM22" s="157">
        <v>7364</v>
      </c>
      <c r="AN22" s="157">
        <v>3789</v>
      </c>
      <c r="AO22" s="157">
        <v>3575</v>
      </c>
      <c r="AP22" s="157">
        <v>3038</v>
      </c>
      <c r="AQ22" s="157">
        <v>2858</v>
      </c>
      <c r="AR22" s="157">
        <v>4636</v>
      </c>
      <c r="AS22" s="157">
        <v>3477</v>
      </c>
      <c r="AT22" s="157">
        <v>3450</v>
      </c>
      <c r="AU22" s="157">
        <v>538</v>
      </c>
      <c r="AV22" s="157">
        <v>3267</v>
      </c>
      <c r="AW22" s="157">
        <v>1849</v>
      </c>
      <c r="AX22" s="157">
        <v>2520</v>
      </c>
      <c r="AY22" s="157">
        <v>2157</v>
      </c>
      <c r="AZ22" s="157">
        <v>1219</v>
      </c>
      <c r="BA22" s="157">
        <v>2673</v>
      </c>
      <c r="BB22" s="157">
        <v>2751</v>
      </c>
      <c r="BC22" s="157">
        <v>2239</v>
      </c>
    </row>
    <row r="23" spans="1:55" ht="13.5" customHeight="1" x14ac:dyDescent="0.3">
      <c r="A23" s="59" t="s">
        <v>91</v>
      </c>
      <c r="B23" s="157">
        <v>63094</v>
      </c>
      <c r="C23" s="157">
        <v>9846</v>
      </c>
      <c r="D23" s="157">
        <v>5181</v>
      </c>
      <c r="E23" s="157">
        <v>4665</v>
      </c>
      <c r="F23" s="157">
        <v>4376</v>
      </c>
      <c r="G23" s="157">
        <v>4043</v>
      </c>
      <c r="H23" s="157">
        <v>6302</v>
      </c>
      <c r="I23" s="157">
        <v>4980</v>
      </c>
      <c r="J23" s="157">
        <v>5061</v>
      </c>
      <c r="K23" s="157">
        <v>687</v>
      </c>
      <c r="L23" s="157">
        <v>5044</v>
      </c>
      <c r="M23" s="157">
        <v>2706</v>
      </c>
      <c r="N23" s="157">
        <v>3894</v>
      </c>
      <c r="O23" s="157">
        <v>3265</v>
      </c>
      <c r="P23" s="157">
        <v>1993</v>
      </c>
      <c r="Q23" s="157">
        <v>3961</v>
      </c>
      <c r="R23" s="157">
        <v>4151</v>
      </c>
      <c r="S23" s="157">
        <v>2785</v>
      </c>
      <c r="T23" s="157">
        <v>23474</v>
      </c>
      <c r="U23" s="157">
        <v>3625</v>
      </c>
      <c r="V23" s="157">
        <v>1965</v>
      </c>
      <c r="W23" s="157">
        <v>1660</v>
      </c>
      <c r="X23" s="157">
        <v>1619</v>
      </c>
      <c r="Y23" s="157">
        <v>1532</v>
      </c>
      <c r="Z23" s="157">
        <v>2380</v>
      </c>
      <c r="AA23" s="157">
        <v>1897</v>
      </c>
      <c r="AB23" s="157">
        <v>1779</v>
      </c>
      <c r="AC23" s="157">
        <v>239</v>
      </c>
      <c r="AD23" s="157">
        <v>1917</v>
      </c>
      <c r="AE23" s="157">
        <v>931</v>
      </c>
      <c r="AF23" s="157">
        <v>1449</v>
      </c>
      <c r="AG23" s="157">
        <v>1238</v>
      </c>
      <c r="AH23" s="157">
        <v>726</v>
      </c>
      <c r="AI23" s="157">
        <v>1472</v>
      </c>
      <c r="AJ23" s="157">
        <v>1601</v>
      </c>
      <c r="AK23" s="157">
        <v>1069</v>
      </c>
      <c r="AL23" s="157">
        <v>39620</v>
      </c>
      <c r="AM23" s="157">
        <v>6221</v>
      </c>
      <c r="AN23" s="157">
        <v>3216</v>
      </c>
      <c r="AO23" s="157">
        <v>3005</v>
      </c>
      <c r="AP23" s="157">
        <v>2757</v>
      </c>
      <c r="AQ23" s="157">
        <v>2511</v>
      </c>
      <c r="AR23" s="157">
        <v>3922</v>
      </c>
      <c r="AS23" s="157">
        <v>3083</v>
      </c>
      <c r="AT23" s="157">
        <v>3282</v>
      </c>
      <c r="AU23" s="157">
        <v>448</v>
      </c>
      <c r="AV23" s="157">
        <v>3127</v>
      </c>
      <c r="AW23" s="157">
        <v>1775</v>
      </c>
      <c r="AX23" s="157">
        <v>2445</v>
      </c>
      <c r="AY23" s="157">
        <v>2027</v>
      </c>
      <c r="AZ23" s="157">
        <v>1267</v>
      </c>
      <c r="BA23" s="157">
        <v>2489</v>
      </c>
      <c r="BB23" s="157">
        <v>2550</v>
      </c>
      <c r="BC23" s="157">
        <v>1716</v>
      </c>
    </row>
    <row r="24" spans="1:55" ht="13.5" customHeight="1" x14ac:dyDescent="0.3">
      <c r="A24" s="59" t="s">
        <v>92</v>
      </c>
      <c r="B24" s="157">
        <v>38002</v>
      </c>
      <c r="C24" s="157">
        <v>5444</v>
      </c>
      <c r="D24" s="157">
        <v>2908</v>
      </c>
      <c r="E24" s="157">
        <v>2536</v>
      </c>
      <c r="F24" s="157">
        <v>2763</v>
      </c>
      <c r="G24" s="157">
        <v>2287</v>
      </c>
      <c r="H24" s="157">
        <v>3569</v>
      </c>
      <c r="I24" s="157">
        <v>3274</v>
      </c>
      <c r="J24" s="157">
        <v>3067</v>
      </c>
      <c r="K24" s="157">
        <v>434</v>
      </c>
      <c r="L24" s="157">
        <v>3010</v>
      </c>
      <c r="M24" s="157">
        <v>1541</v>
      </c>
      <c r="N24" s="157">
        <v>2486</v>
      </c>
      <c r="O24" s="157">
        <v>2021</v>
      </c>
      <c r="P24" s="157">
        <v>1342</v>
      </c>
      <c r="Q24" s="157">
        <v>2505</v>
      </c>
      <c r="R24" s="157">
        <v>2491</v>
      </c>
      <c r="S24" s="157">
        <v>1768</v>
      </c>
      <c r="T24" s="157">
        <v>12009</v>
      </c>
      <c r="U24" s="157">
        <v>1650</v>
      </c>
      <c r="V24" s="157">
        <v>880</v>
      </c>
      <c r="W24" s="157">
        <v>770</v>
      </c>
      <c r="X24" s="157">
        <v>902</v>
      </c>
      <c r="Y24" s="157">
        <v>733</v>
      </c>
      <c r="Z24" s="157">
        <v>1090</v>
      </c>
      <c r="AA24" s="157">
        <v>1011</v>
      </c>
      <c r="AB24" s="157">
        <v>976</v>
      </c>
      <c r="AC24" s="157">
        <v>121</v>
      </c>
      <c r="AD24" s="157">
        <v>958</v>
      </c>
      <c r="AE24" s="157">
        <v>480</v>
      </c>
      <c r="AF24" s="157">
        <v>809</v>
      </c>
      <c r="AG24" s="157">
        <v>668</v>
      </c>
      <c r="AH24" s="157">
        <v>465</v>
      </c>
      <c r="AI24" s="157">
        <v>797</v>
      </c>
      <c r="AJ24" s="157">
        <v>804</v>
      </c>
      <c r="AK24" s="157">
        <v>545</v>
      </c>
      <c r="AL24" s="157">
        <v>25993</v>
      </c>
      <c r="AM24" s="157">
        <v>3794</v>
      </c>
      <c r="AN24" s="157">
        <v>2028</v>
      </c>
      <c r="AO24" s="157">
        <v>1766</v>
      </c>
      <c r="AP24" s="157">
        <v>1861</v>
      </c>
      <c r="AQ24" s="157">
        <v>1554</v>
      </c>
      <c r="AR24" s="157">
        <v>2479</v>
      </c>
      <c r="AS24" s="157">
        <v>2263</v>
      </c>
      <c r="AT24" s="157">
        <v>2091</v>
      </c>
      <c r="AU24" s="157">
        <v>313</v>
      </c>
      <c r="AV24" s="157">
        <v>2052</v>
      </c>
      <c r="AW24" s="157">
        <v>1061</v>
      </c>
      <c r="AX24" s="157">
        <v>1677</v>
      </c>
      <c r="AY24" s="157">
        <v>1353</v>
      </c>
      <c r="AZ24" s="157">
        <v>877</v>
      </c>
      <c r="BA24" s="157">
        <v>1708</v>
      </c>
      <c r="BB24" s="157">
        <v>1687</v>
      </c>
      <c r="BC24" s="157">
        <v>1223</v>
      </c>
    </row>
    <row r="25" spans="1:55" ht="13.5" customHeight="1" x14ac:dyDescent="0.3">
      <c r="A25" s="59" t="s">
        <v>93</v>
      </c>
      <c r="B25" s="157">
        <v>11941</v>
      </c>
      <c r="C25" s="157">
        <v>1810</v>
      </c>
      <c r="D25" s="157">
        <v>974</v>
      </c>
      <c r="E25" s="157">
        <v>836</v>
      </c>
      <c r="F25" s="157">
        <v>876</v>
      </c>
      <c r="G25" s="157">
        <v>788</v>
      </c>
      <c r="H25" s="157">
        <v>1103</v>
      </c>
      <c r="I25" s="157">
        <v>980</v>
      </c>
      <c r="J25" s="157">
        <v>979</v>
      </c>
      <c r="K25" s="157">
        <v>148</v>
      </c>
      <c r="L25" s="157">
        <v>961</v>
      </c>
      <c r="M25" s="157">
        <v>450</v>
      </c>
      <c r="N25" s="157">
        <v>808</v>
      </c>
      <c r="O25" s="157">
        <v>716</v>
      </c>
      <c r="P25" s="157">
        <v>382</v>
      </c>
      <c r="Q25" s="157">
        <v>715</v>
      </c>
      <c r="R25" s="157">
        <v>710</v>
      </c>
      <c r="S25" s="157">
        <v>515</v>
      </c>
      <c r="T25" s="157">
        <v>2887</v>
      </c>
      <c r="U25" s="157">
        <v>406</v>
      </c>
      <c r="V25" s="157">
        <v>230</v>
      </c>
      <c r="W25" s="157">
        <v>176</v>
      </c>
      <c r="X25" s="157">
        <v>234</v>
      </c>
      <c r="Y25" s="157">
        <v>181</v>
      </c>
      <c r="Z25" s="157">
        <v>250</v>
      </c>
      <c r="AA25" s="157">
        <v>212</v>
      </c>
      <c r="AB25" s="157">
        <v>252</v>
      </c>
      <c r="AC25" s="157">
        <v>33</v>
      </c>
      <c r="AD25" s="157">
        <v>252</v>
      </c>
      <c r="AE25" s="157">
        <v>105</v>
      </c>
      <c r="AF25" s="157">
        <v>221</v>
      </c>
      <c r="AG25" s="157">
        <v>174</v>
      </c>
      <c r="AH25" s="157">
        <v>96</v>
      </c>
      <c r="AI25" s="157">
        <v>185</v>
      </c>
      <c r="AJ25" s="157">
        <v>176</v>
      </c>
      <c r="AK25" s="157">
        <v>110</v>
      </c>
      <c r="AL25" s="157">
        <v>9054</v>
      </c>
      <c r="AM25" s="157">
        <v>1404</v>
      </c>
      <c r="AN25" s="157">
        <v>744</v>
      </c>
      <c r="AO25" s="157">
        <v>660</v>
      </c>
      <c r="AP25" s="157">
        <v>642</v>
      </c>
      <c r="AQ25" s="157">
        <v>607</v>
      </c>
      <c r="AR25" s="157">
        <v>853</v>
      </c>
      <c r="AS25" s="157">
        <v>768</v>
      </c>
      <c r="AT25" s="157">
        <v>727</v>
      </c>
      <c r="AU25" s="157">
        <v>115</v>
      </c>
      <c r="AV25" s="157">
        <v>709</v>
      </c>
      <c r="AW25" s="157">
        <v>345</v>
      </c>
      <c r="AX25" s="157">
        <v>587</v>
      </c>
      <c r="AY25" s="157">
        <v>542</v>
      </c>
      <c r="AZ25" s="157">
        <v>286</v>
      </c>
      <c r="BA25" s="157">
        <v>530</v>
      </c>
      <c r="BB25" s="157">
        <v>534</v>
      </c>
      <c r="BC25" s="157">
        <v>405</v>
      </c>
    </row>
    <row r="26" spans="1:55" ht="13.5" customHeight="1" x14ac:dyDescent="0.3">
      <c r="A26" s="59" t="s">
        <v>94</v>
      </c>
      <c r="B26" s="157">
        <v>2603</v>
      </c>
      <c r="C26" s="157">
        <v>422</v>
      </c>
      <c r="D26" s="157">
        <v>234</v>
      </c>
      <c r="E26" s="157">
        <v>188</v>
      </c>
      <c r="F26" s="157">
        <v>173</v>
      </c>
      <c r="G26" s="157">
        <v>165</v>
      </c>
      <c r="H26" s="157">
        <v>226</v>
      </c>
      <c r="I26" s="157">
        <v>254</v>
      </c>
      <c r="J26" s="157">
        <v>197</v>
      </c>
      <c r="K26" s="157">
        <v>33</v>
      </c>
      <c r="L26" s="157">
        <v>209</v>
      </c>
      <c r="M26" s="157">
        <v>107</v>
      </c>
      <c r="N26" s="157">
        <v>175</v>
      </c>
      <c r="O26" s="157">
        <v>131</v>
      </c>
      <c r="P26" s="157">
        <v>68</v>
      </c>
      <c r="Q26" s="157">
        <v>176</v>
      </c>
      <c r="R26" s="157">
        <v>139</v>
      </c>
      <c r="S26" s="157">
        <v>128</v>
      </c>
      <c r="T26" s="157">
        <v>516</v>
      </c>
      <c r="U26" s="157">
        <v>86</v>
      </c>
      <c r="V26" s="157">
        <v>53</v>
      </c>
      <c r="W26" s="157">
        <v>33</v>
      </c>
      <c r="X26" s="157">
        <v>39</v>
      </c>
      <c r="Y26" s="157">
        <v>25</v>
      </c>
      <c r="Z26" s="157">
        <v>48</v>
      </c>
      <c r="AA26" s="157">
        <v>37</v>
      </c>
      <c r="AB26" s="157">
        <v>41</v>
      </c>
      <c r="AC26" s="157">
        <v>7</v>
      </c>
      <c r="AD26" s="157">
        <v>42</v>
      </c>
      <c r="AE26" s="157">
        <v>21</v>
      </c>
      <c r="AF26" s="157">
        <v>25</v>
      </c>
      <c r="AG26" s="157">
        <v>29</v>
      </c>
      <c r="AH26" s="157">
        <v>30</v>
      </c>
      <c r="AI26" s="157">
        <v>39</v>
      </c>
      <c r="AJ26" s="157">
        <v>27</v>
      </c>
      <c r="AK26" s="157">
        <v>20</v>
      </c>
      <c r="AL26" s="157">
        <v>2087</v>
      </c>
      <c r="AM26" s="157">
        <v>336</v>
      </c>
      <c r="AN26" s="157">
        <v>181</v>
      </c>
      <c r="AO26" s="157">
        <v>155</v>
      </c>
      <c r="AP26" s="157">
        <v>134</v>
      </c>
      <c r="AQ26" s="157">
        <v>140</v>
      </c>
      <c r="AR26" s="157">
        <v>178</v>
      </c>
      <c r="AS26" s="157">
        <v>217</v>
      </c>
      <c r="AT26" s="157">
        <v>156</v>
      </c>
      <c r="AU26" s="157">
        <v>26</v>
      </c>
      <c r="AV26" s="157">
        <v>167</v>
      </c>
      <c r="AW26" s="157">
        <v>86</v>
      </c>
      <c r="AX26" s="157">
        <v>150</v>
      </c>
      <c r="AY26" s="157">
        <v>102</v>
      </c>
      <c r="AZ26" s="157">
        <v>38</v>
      </c>
      <c r="BA26" s="157">
        <v>137</v>
      </c>
      <c r="BB26" s="157">
        <v>112</v>
      </c>
      <c r="BC26" s="157">
        <v>108</v>
      </c>
    </row>
    <row r="27" spans="1:55" ht="13.5" customHeight="1" x14ac:dyDescent="0.3">
      <c r="A27" s="60" t="s">
        <v>95</v>
      </c>
      <c r="B27" s="157">
        <v>519</v>
      </c>
      <c r="C27" s="157">
        <v>95</v>
      </c>
      <c r="D27" s="157">
        <v>55</v>
      </c>
      <c r="E27" s="157">
        <v>40</v>
      </c>
      <c r="F27" s="157">
        <v>38</v>
      </c>
      <c r="G27" s="157">
        <v>43</v>
      </c>
      <c r="H27" s="157">
        <v>53</v>
      </c>
      <c r="I27" s="157">
        <v>37</v>
      </c>
      <c r="J27" s="157">
        <v>48</v>
      </c>
      <c r="K27" s="157">
        <v>3</v>
      </c>
      <c r="L27" s="157">
        <v>50</v>
      </c>
      <c r="M27" s="157">
        <v>9</v>
      </c>
      <c r="N27" s="157">
        <v>33</v>
      </c>
      <c r="O27" s="157">
        <v>24</v>
      </c>
      <c r="P27" s="157">
        <v>7</v>
      </c>
      <c r="Q27" s="157">
        <v>31</v>
      </c>
      <c r="R27" s="157">
        <v>28</v>
      </c>
      <c r="S27" s="157">
        <v>20</v>
      </c>
      <c r="T27" s="157">
        <v>88</v>
      </c>
      <c r="U27" s="157">
        <v>22</v>
      </c>
      <c r="V27" s="157">
        <v>14</v>
      </c>
      <c r="W27" s="157">
        <v>8</v>
      </c>
      <c r="X27" s="157">
        <v>8</v>
      </c>
      <c r="Y27" s="157">
        <v>7</v>
      </c>
      <c r="Z27" s="157">
        <v>8</v>
      </c>
      <c r="AA27" s="157">
        <v>3</v>
      </c>
      <c r="AB27" s="157">
        <v>10</v>
      </c>
      <c r="AC27" s="157">
        <v>0</v>
      </c>
      <c r="AD27" s="157">
        <v>8</v>
      </c>
      <c r="AE27" s="157">
        <v>1</v>
      </c>
      <c r="AF27" s="157">
        <v>3</v>
      </c>
      <c r="AG27" s="157">
        <v>2</v>
      </c>
      <c r="AH27" s="157">
        <v>2</v>
      </c>
      <c r="AI27" s="157">
        <v>5</v>
      </c>
      <c r="AJ27" s="157">
        <v>4</v>
      </c>
      <c r="AK27" s="157">
        <v>5</v>
      </c>
      <c r="AL27" s="157">
        <v>431</v>
      </c>
      <c r="AM27" s="157">
        <v>73</v>
      </c>
      <c r="AN27" s="157">
        <v>41</v>
      </c>
      <c r="AO27" s="157">
        <v>32</v>
      </c>
      <c r="AP27" s="157">
        <v>30</v>
      </c>
      <c r="AQ27" s="157">
        <v>36</v>
      </c>
      <c r="AR27" s="157">
        <v>45</v>
      </c>
      <c r="AS27" s="157">
        <v>34</v>
      </c>
      <c r="AT27" s="157">
        <v>38</v>
      </c>
      <c r="AU27" s="157">
        <v>3</v>
      </c>
      <c r="AV27" s="157">
        <v>42</v>
      </c>
      <c r="AW27" s="157">
        <v>8</v>
      </c>
      <c r="AX27" s="157">
        <v>30</v>
      </c>
      <c r="AY27" s="157">
        <v>22</v>
      </c>
      <c r="AZ27" s="157">
        <v>5</v>
      </c>
      <c r="BA27" s="157">
        <v>26</v>
      </c>
      <c r="BB27" s="157">
        <v>24</v>
      </c>
      <c r="BC27" s="157">
        <v>15</v>
      </c>
    </row>
    <row r="28" spans="1:55" s="61" customFormat="1" ht="15" customHeight="1" x14ac:dyDescent="0.3"/>
    <row r="29" spans="1:55" s="56" customFormat="1" x14ac:dyDescent="0.3">
      <c r="A29" s="149" t="s">
        <v>137</v>
      </c>
      <c r="B29" s="149"/>
      <c r="C29" s="149"/>
      <c r="D29" s="149"/>
      <c r="E29" s="149"/>
      <c r="F29" s="149"/>
      <c r="G29" s="149"/>
      <c r="H29" s="149"/>
      <c r="I29" s="149"/>
    </row>
    <row r="30" spans="1:55" s="25" customFormat="1" x14ac:dyDescent="0.25">
      <c r="A30" s="26" t="s">
        <v>96</v>
      </c>
      <c r="M30" s="57"/>
    </row>
    <row r="31" spans="1:55" s="61" customFormat="1" ht="15" customHeight="1" x14ac:dyDescent="0.3">
      <c r="A31" s="156" t="s">
        <v>122</v>
      </c>
      <c r="B31" s="155" t="s">
        <v>138</v>
      </c>
      <c r="C31" s="155" t="s">
        <v>97</v>
      </c>
      <c r="D31" s="155" t="s">
        <v>97</v>
      </c>
      <c r="E31" s="155" t="s">
        <v>97</v>
      </c>
      <c r="F31" s="155" t="s">
        <v>97</v>
      </c>
      <c r="G31" s="155" t="s">
        <v>97</v>
      </c>
      <c r="H31" s="155" t="s">
        <v>97</v>
      </c>
      <c r="I31" s="155" t="s">
        <v>97</v>
      </c>
      <c r="J31" s="155" t="s">
        <v>97</v>
      </c>
      <c r="K31" s="155" t="s">
        <v>97</v>
      </c>
      <c r="L31" s="155" t="s">
        <v>97</v>
      </c>
      <c r="M31" s="155" t="s">
        <v>97</v>
      </c>
      <c r="N31" s="155" t="s">
        <v>97</v>
      </c>
      <c r="O31" s="155" t="s">
        <v>97</v>
      </c>
      <c r="P31" s="155" t="s">
        <v>97</v>
      </c>
      <c r="Q31" s="155" t="s">
        <v>97</v>
      </c>
      <c r="R31" s="155" t="s">
        <v>97</v>
      </c>
      <c r="S31" s="155" t="s">
        <v>97</v>
      </c>
      <c r="T31" s="155" t="s">
        <v>97</v>
      </c>
      <c r="U31" s="155" t="s">
        <v>97</v>
      </c>
      <c r="V31" s="155" t="s">
        <v>97</v>
      </c>
      <c r="W31" s="155" t="s">
        <v>97</v>
      </c>
      <c r="X31" s="155" t="s">
        <v>97</v>
      </c>
      <c r="Y31" s="155" t="s">
        <v>97</v>
      </c>
      <c r="Z31" s="155" t="s">
        <v>97</v>
      </c>
      <c r="AA31" s="155" t="s">
        <v>97</v>
      </c>
      <c r="AB31" s="155" t="s">
        <v>97</v>
      </c>
      <c r="AC31" s="155" t="s">
        <v>97</v>
      </c>
      <c r="AD31" s="155" t="s">
        <v>97</v>
      </c>
      <c r="AE31" s="155" t="s">
        <v>97</v>
      </c>
      <c r="AF31" s="155" t="s">
        <v>97</v>
      </c>
      <c r="AG31" s="155" t="s">
        <v>97</v>
      </c>
      <c r="AH31" s="155" t="s">
        <v>97</v>
      </c>
      <c r="AI31" s="155" t="s">
        <v>97</v>
      </c>
      <c r="AJ31" s="155" t="s">
        <v>97</v>
      </c>
      <c r="AK31" s="155" t="s">
        <v>97</v>
      </c>
      <c r="AL31" s="155" t="s">
        <v>97</v>
      </c>
      <c r="AM31" s="155" t="s">
        <v>97</v>
      </c>
      <c r="AN31" s="155" t="s">
        <v>97</v>
      </c>
      <c r="AO31" s="155" t="s">
        <v>97</v>
      </c>
      <c r="AP31" s="155" t="s">
        <v>97</v>
      </c>
      <c r="AQ31" s="155" t="s">
        <v>97</v>
      </c>
      <c r="AR31" s="155" t="s">
        <v>97</v>
      </c>
      <c r="AS31" s="155" t="s">
        <v>97</v>
      </c>
      <c r="AT31" s="155" t="s">
        <v>97</v>
      </c>
      <c r="AU31" s="155" t="s">
        <v>97</v>
      </c>
      <c r="AV31" s="155" t="s">
        <v>97</v>
      </c>
      <c r="AW31" s="155" t="s">
        <v>97</v>
      </c>
      <c r="AX31" s="155" t="s">
        <v>97</v>
      </c>
      <c r="AY31" s="155" t="s">
        <v>97</v>
      </c>
      <c r="AZ31" s="155" t="s">
        <v>97</v>
      </c>
      <c r="BA31" s="155" t="s">
        <v>97</v>
      </c>
      <c r="BB31" s="155" t="s">
        <v>97</v>
      </c>
      <c r="BC31" s="155" t="s">
        <v>97</v>
      </c>
    </row>
    <row r="32" spans="1:55" s="61" customFormat="1" ht="15" customHeight="1" x14ac:dyDescent="0.3">
      <c r="A32" s="154" t="s">
        <v>52</v>
      </c>
      <c r="B32" s="154" t="s">
        <v>53</v>
      </c>
      <c r="C32" s="154" t="s">
        <v>53</v>
      </c>
      <c r="D32" s="154" t="s">
        <v>53</v>
      </c>
      <c r="E32" s="154" t="s">
        <v>53</v>
      </c>
      <c r="F32" s="154" t="s">
        <v>53</v>
      </c>
      <c r="G32" s="154" t="s">
        <v>53</v>
      </c>
      <c r="H32" s="154" t="s">
        <v>53</v>
      </c>
      <c r="I32" s="154" t="s">
        <v>53</v>
      </c>
      <c r="J32" s="154" t="s">
        <v>53</v>
      </c>
      <c r="K32" s="154" t="s">
        <v>53</v>
      </c>
      <c r="L32" s="154" t="s">
        <v>53</v>
      </c>
      <c r="M32" s="154" t="s">
        <v>53</v>
      </c>
      <c r="N32" s="154" t="s">
        <v>53</v>
      </c>
      <c r="O32" s="154" t="s">
        <v>53</v>
      </c>
      <c r="P32" s="154" t="s">
        <v>53</v>
      </c>
      <c r="Q32" s="154" t="s">
        <v>53</v>
      </c>
      <c r="R32" s="154" t="s">
        <v>53</v>
      </c>
      <c r="S32" s="154" t="s">
        <v>53</v>
      </c>
      <c r="T32" s="154" t="s">
        <v>54</v>
      </c>
      <c r="U32" s="154" t="s">
        <v>54</v>
      </c>
      <c r="V32" s="154" t="s">
        <v>54</v>
      </c>
      <c r="W32" s="154" t="s">
        <v>54</v>
      </c>
      <c r="X32" s="154" t="s">
        <v>54</v>
      </c>
      <c r="Y32" s="154" t="s">
        <v>54</v>
      </c>
      <c r="Z32" s="154" t="s">
        <v>54</v>
      </c>
      <c r="AA32" s="154" t="s">
        <v>54</v>
      </c>
      <c r="AB32" s="154" t="s">
        <v>54</v>
      </c>
      <c r="AC32" s="154" t="s">
        <v>54</v>
      </c>
      <c r="AD32" s="154" t="s">
        <v>54</v>
      </c>
      <c r="AE32" s="154" t="s">
        <v>54</v>
      </c>
      <c r="AF32" s="154" t="s">
        <v>54</v>
      </c>
      <c r="AG32" s="154" t="s">
        <v>54</v>
      </c>
      <c r="AH32" s="154" t="s">
        <v>54</v>
      </c>
      <c r="AI32" s="154" t="s">
        <v>54</v>
      </c>
      <c r="AJ32" s="154" t="s">
        <v>54</v>
      </c>
      <c r="AK32" s="154" t="s">
        <v>54</v>
      </c>
      <c r="AL32" s="154" t="s">
        <v>55</v>
      </c>
      <c r="AM32" s="154" t="s">
        <v>55</v>
      </c>
      <c r="AN32" s="154" t="s">
        <v>55</v>
      </c>
      <c r="AO32" s="154" t="s">
        <v>55</v>
      </c>
      <c r="AP32" s="154" t="s">
        <v>55</v>
      </c>
      <c r="AQ32" s="154" t="s">
        <v>55</v>
      </c>
      <c r="AR32" s="154" t="s">
        <v>55</v>
      </c>
      <c r="AS32" s="154" t="s">
        <v>55</v>
      </c>
      <c r="AT32" s="154" t="s">
        <v>55</v>
      </c>
      <c r="AU32" s="154" t="s">
        <v>55</v>
      </c>
      <c r="AV32" s="154" t="s">
        <v>55</v>
      </c>
      <c r="AW32" s="154" t="s">
        <v>55</v>
      </c>
      <c r="AX32" s="154" t="s">
        <v>55</v>
      </c>
      <c r="AY32" s="154" t="s">
        <v>55</v>
      </c>
      <c r="AZ32" s="154" t="s">
        <v>55</v>
      </c>
      <c r="BA32" s="154" t="s">
        <v>55</v>
      </c>
      <c r="BB32" s="154" t="s">
        <v>55</v>
      </c>
      <c r="BC32" s="154" t="s">
        <v>55</v>
      </c>
    </row>
    <row r="33" spans="1:55" s="61" customFormat="1" ht="15" customHeight="1" x14ac:dyDescent="0.3">
      <c r="A33" s="154" t="s">
        <v>52</v>
      </c>
      <c r="B33" s="62" t="s">
        <v>57</v>
      </c>
      <c r="C33" s="62" t="s">
        <v>58</v>
      </c>
      <c r="D33" s="62" t="s">
        <v>119</v>
      </c>
      <c r="E33" s="62" t="s">
        <v>120</v>
      </c>
      <c r="F33" s="62" t="s">
        <v>61</v>
      </c>
      <c r="G33" s="62" t="s">
        <v>62</v>
      </c>
      <c r="H33" s="62" t="s">
        <v>63</v>
      </c>
      <c r="I33" s="62" t="s">
        <v>64</v>
      </c>
      <c r="J33" s="62" t="s">
        <v>65</v>
      </c>
      <c r="K33" s="62" t="s">
        <v>66</v>
      </c>
      <c r="L33" s="62" t="s">
        <v>67</v>
      </c>
      <c r="M33" s="62" t="s">
        <v>68</v>
      </c>
      <c r="N33" s="62" t="s">
        <v>69</v>
      </c>
      <c r="O33" s="62" t="s">
        <v>70</v>
      </c>
      <c r="P33" s="62" t="s">
        <v>71</v>
      </c>
      <c r="Q33" s="62" t="s">
        <v>72</v>
      </c>
      <c r="R33" s="62" t="s">
        <v>73</v>
      </c>
      <c r="S33" s="62" t="s">
        <v>74</v>
      </c>
      <c r="T33" s="62" t="s">
        <v>57</v>
      </c>
      <c r="U33" s="62" t="s">
        <v>58</v>
      </c>
      <c r="V33" s="62" t="s">
        <v>59</v>
      </c>
      <c r="W33" s="62" t="s">
        <v>60</v>
      </c>
      <c r="X33" s="62" t="s">
        <v>61</v>
      </c>
      <c r="Y33" s="62" t="s">
        <v>62</v>
      </c>
      <c r="Z33" s="62" t="s">
        <v>63</v>
      </c>
      <c r="AA33" s="62" t="s">
        <v>64</v>
      </c>
      <c r="AB33" s="62" t="s">
        <v>65</v>
      </c>
      <c r="AC33" s="62" t="s">
        <v>66</v>
      </c>
      <c r="AD33" s="62" t="s">
        <v>67</v>
      </c>
      <c r="AE33" s="62" t="s">
        <v>68</v>
      </c>
      <c r="AF33" s="62" t="s">
        <v>69</v>
      </c>
      <c r="AG33" s="62" t="s">
        <v>70</v>
      </c>
      <c r="AH33" s="62" t="s">
        <v>71</v>
      </c>
      <c r="AI33" s="62" t="s">
        <v>72</v>
      </c>
      <c r="AJ33" s="62" t="s">
        <v>73</v>
      </c>
      <c r="AK33" s="62" t="s">
        <v>74</v>
      </c>
      <c r="AL33" s="62" t="s">
        <v>57</v>
      </c>
      <c r="AM33" s="62" t="s">
        <v>58</v>
      </c>
      <c r="AN33" s="62" t="s">
        <v>59</v>
      </c>
      <c r="AO33" s="62" t="s">
        <v>60</v>
      </c>
      <c r="AP33" s="62" t="s">
        <v>61</v>
      </c>
      <c r="AQ33" s="62" t="s">
        <v>62</v>
      </c>
      <c r="AR33" s="62" t="s">
        <v>63</v>
      </c>
      <c r="AS33" s="62" t="s">
        <v>64</v>
      </c>
      <c r="AT33" s="62" t="s">
        <v>65</v>
      </c>
      <c r="AU33" s="62" t="s">
        <v>66</v>
      </c>
      <c r="AV33" s="62" t="s">
        <v>67</v>
      </c>
      <c r="AW33" s="62" t="s">
        <v>68</v>
      </c>
      <c r="AX33" s="62" t="s">
        <v>69</v>
      </c>
      <c r="AY33" s="62" t="s">
        <v>70</v>
      </c>
      <c r="AZ33" s="62" t="s">
        <v>71</v>
      </c>
      <c r="BA33" s="62" t="s">
        <v>72</v>
      </c>
      <c r="BB33" s="62" t="s">
        <v>73</v>
      </c>
      <c r="BC33" s="62" t="s">
        <v>74</v>
      </c>
    </row>
    <row r="34" spans="1:55" s="61" customFormat="1" ht="15" customHeight="1" x14ac:dyDescent="0.3">
      <c r="A34" s="63" t="s">
        <v>31</v>
      </c>
      <c r="B34" s="158">
        <f>SUM(B35:B45)</f>
        <v>2115823</v>
      </c>
      <c r="C34" s="158">
        <f t="shared" ref="C34:BC34" si="0">SUM(C35:C45)</f>
        <v>657549</v>
      </c>
      <c r="D34" s="158">
        <f t="shared" si="0"/>
        <v>256931</v>
      </c>
      <c r="E34" s="158">
        <f t="shared" si="0"/>
        <v>400618</v>
      </c>
      <c r="F34" s="158">
        <f t="shared" si="0"/>
        <v>103839</v>
      </c>
      <c r="G34" s="158">
        <f t="shared" si="0"/>
        <v>99234</v>
      </c>
      <c r="H34" s="158">
        <f t="shared" si="0"/>
        <v>317933</v>
      </c>
      <c r="I34" s="158">
        <f t="shared" si="0"/>
        <v>175650</v>
      </c>
      <c r="J34" s="158">
        <f t="shared" si="0"/>
        <v>115573</v>
      </c>
      <c r="K34" s="158">
        <f t="shared" si="0"/>
        <v>43182</v>
      </c>
      <c r="L34" s="158">
        <f t="shared" si="0"/>
        <v>166186</v>
      </c>
      <c r="M34" s="158">
        <f t="shared" si="0"/>
        <v>50953</v>
      </c>
      <c r="N34" s="158">
        <f t="shared" si="0"/>
        <v>64626</v>
      </c>
      <c r="O34" s="158">
        <f t="shared" si="0"/>
        <v>51361</v>
      </c>
      <c r="P34" s="158">
        <f t="shared" si="0"/>
        <v>30625</v>
      </c>
      <c r="Q34" s="158">
        <f t="shared" si="0"/>
        <v>99756</v>
      </c>
      <c r="R34" s="158">
        <f t="shared" si="0"/>
        <v>77585</v>
      </c>
      <c r="S34" s="158">
        <f t="shared" si="0"/>
        <v>61771</v>
      </c>
      <c r="T34" s="158">
        <f t="shared" si="0"/>
        <v>1080841</v>
      </c>
      <c r="U34" s="158">
        <f t="shared" si="0"/>
        <v>335763</v>
      </c>
      <c r="V34" s="158">
        <f t="shared" si="0"/>
        <v>130221</v>
      </c>
      <c r="W34" s="158">
        <f t="shared" si="0"/>
        <v>205542</v>
      </c>
      <c r="X34" s="158">
        <f t="shared" si="0"/>
        <v>51972</v>
      </c>
      <c r="Y34" s="158">
        <f t="shared" si="0"/>
        <v>50329</v>
      </c>
      <c r="Z34" s="158">
        <f t="shared" si="0"/>
        <v>165144</v>
      </c>
      <c r="AA34" s="158">
        <f t="shared" si="0"/>
        <v>91548</v>
      </c>
      <c r="AB34" s="158">
        <f t="shared" si="0"/>
        <v>57835</v>
      </c>
      <c r="AC34" s="158">
        <f t="shared" si="0"/>
        <v>21516</v>
      </c>
      <c r="AD34" s="158">
        <f t="shared" si="0"/>
        <v>88279</v>
      </c>
      <c r="AE34" s="158">
        <f t="shared" si="0"/>
        <v>25692</v>
      </c>
      <c r="AF34" s="158">
        <f t="shared" si="0"/>
        <v>32077</v>
      </c>
      <c r="AG34" s="158">
        <f t="shared" si="0"/>
        <v>25385</v>
      </c>
      <c r="AH34" s="158">
        <f t="shared" si="0"/>
        <v>15544</v>
      </c>
      <c r="AI34" s="158">
        <f t="shared" si="0"/>
        <v>49649</v>
      </c>
      <c r="AJ34" s="158">
        <f t="shared" si="0"/>
        <v>39006</v>
      </c>
      <c r="AK34" s="158">
        <f t="shared" si="0"/>
        <v>31102</v>
      </c>
      <c r="AL34" s="158">
        <f t="shared" si="0"/>
        <v>1034982</v>
      </c>
      <c r="AM34" s="158">
        <f t="shared" si="0"/>
        <v>321786</v>
      </c>
      <c r="AN34" s="158">
        <f t="shared" si="0"/>
        <v>126710</v>
      </c>
      <c r="AO34" s="158">
        <f t="shared" si="0"/>
        <v>195076</v>
      </c>
      <c r="AP34" s="158">
        <f t="shared" si="0"/>
        <v>51867</v>
      </c>
      <c r="AQ34" s="158">
        <f t="shared" si="0"/>
        <v>48905</v>
      </c>
      <c r="AR34" s="158">
        <f t="shared" si="0"/>
        <v>152789</v>
      </c>
      <c r="AS34" s="158">
        <f t="shared" si="0"/>
        <v>84102</v>
      </c>
      <c r="AT34" s="158">
        <f t="shared" si="0"/>
        <v>57738</v>
      </c>
      <c r="AU34" s="158">
        <f t="shared" si="0"/>
        <v>21666</v>
      </c>
      <c r="AV34" s="158">
        <f t="shared" si="0"/>
        <v>77907</v>
      </c>
      <c r="AW34" s="158">
        <f t="shared" si="0"/>
        <v>25261</v>
      </c>
      <c r="AX34" s="158">
        <f t="shared" si="0"/>
        <v>32549</v>
      </c>
      <c r="AY34" s="158">
        <f t="shared" si="0"/>
        <v>25976</v>
      </c>
      <c r="AZ34" s="158">
        <f t="shared" si="0"/>
        <v>15081</v>
      </c>
      <c r="BA34" s="158">
        <f t="shared" si="0"/>
        <v>50107</v>
      </c>
      <c r="BB34" s="158">
        <f t="shared" si="0"/>
        <v>38579</v>
      </c>
      <c r="BC34" s="158">
        <f t="shared" si="0"/>
        <v>30669</v>
      </c>
    </row>
    <row r="35" spans="1:55" s="61" customFormat="1" ht="15" customHeight="1" x14ac:dyDescent="0.3">
      <c r="A35" s="63" t="s">
        <v>98</v>
      </c>
      <c r="B35" s="158">
        <f t="shared" ref="B35:AG35" si="1">SUM(B7:B8)</f>
        <v>169781</v>
      </c>
      <c r="C35" s="158">
        <f t="shared" si="1"/>
        <v>61228</v>
      </c>
      <c r="D35" s="158">
        <f t="shared" si="1"/>
        <v>19976</v>
      </c>
      <c r="E35" s="158">
        <f t="shared" si="1"/>
        <v>41252</v>
      </c>
      <c r="F35" s="158">
        <f t="shared" si="1"/>
        <v>5651</v>
      </c>
      <c r="G35" s="158">
        <f t="shared" si="1"/>
        <v>5959</v>
      </c>
      <c r="H35" s="158">
        <f t="shared" si="1"/>
        <v>32393</v>
      </c>
      <c r="I35" s="158">
        <f t="shared" si="1"/>
        <v>15244</v>
      </c>
      <c r="J35" s="158">
        <f t="shared" si="1"/>
        <v>7113</v>
      </c>
      <c r="K35" s="158">
        <f t="shared" si="1"/>
        <v>3917</v>
      </c>
      <c r="L35" s="158">
        <f t="shared" si="1"/>
        <v>15263</v>
      </c>
      <c r="M35" s="158">
        <f t="shared" si="1"/>
        <v>2492</v>
      </c>
      <c r="N35" s="158">
        <f t="shared" si="1"/>
        <v>2863</v>
      </c>
      <c r="O35" s="158">
        <f t="shared" si="1"/>
        <v>2258</v>
      </c>
      <c r="P35" s="158">
        <f t="shared" si="1"/>
        <v>1241</v>
      </c>
      <c r="Q35" s="158">
        <f t="shared" si="1"/>
        <v>7614</v>
      </c>
      <c r="R35" s="158">
        <f t="shared" si="1"/>
        <v>3554</v>
      </c>
      <c r="S35" s="158">
        <f t="shared" si="1"/>
        <v>2991</v>
      </c>
      <c r="T35" s="158">
        <f t="shared" si="1"/>
        <v>86924</v>
      </c>
      <c r="U35" s="158">
        <f t="shared" si="1"/>
        <v>31332</v>
      </c>
      <c r="V35" s="158">
        <f t="shared" si="1"/>
        <v>10284</v>
      </c>
      <c r="W35" s="158">
        <f t="shared" si="1"/>
        <v>21048</v>
      </c>
      <c r="X35" s="158">
        <f t="shared" si="1"/>
        <v>2929</v>
      </c>
      <c r="Y35" s="158">
        <f t="shared" si="1"/>
        <v>3001</v>
      </c>
      <c r="Z35" s="158">
        <f t="shared" si="1"/>
        <v>16612</v>
      </c>
      <c r="AA35" s="158">
        <f t="shared" si="1"/>
        <v>7809</v>
      </c>
      <c r="AB35" s="158">
        <f t="shared" si="1"/>
        <v>3632</v>
      </c>
      <c r="AC35" s="158">
        <f t="shared" si="1"/>
        <v>1986</v>
      </c>
      <c r="AD35" s="158">
        <f t="shared" si="1"/>
        <v>7770</v>
      </c>
      <c r="AE35" s="158">
        <f t="shared" si="1"/>
        <v>1271</v>
      </c>
      <c r="AF35" s="158">
        <f t="shared" si="1"/>
        <v>1525</v>
      </c>
      <c r="AG35" s="158">
        <f t="shared" si="1"/>
        <v>1133</v>
      </c>
      <c r="AH35" s="158">
        <f t="shared" ref="AH35:BC35" si="2">SUM(AH7:AH8)</f>
        <v>634</v>
      </c>
      <c r="AI35" s="158">
        <f t="shared" si="2"/>
        <v>3973</v>
      </c>
      <c r="AJ35" s="158">
        <f t="shared" si="2"/>
        <v>1835</v>
      </c>
      <c r="AK35" s="158">
        <f t="shared" si="2"/>
        <v>1482</v>
      </c>
      <c r="AL35" s="158">
        <f t="shared" si="2"/>
        <v>82857</v>
      </c>
      <c r="AM35" s="158">
        <f t="shared" si="2"/>
        <v>29896</v>
      </c>
      <c r="AN35" s="158">
        <f t="shared" si="2"/>
        <v>9692</v>
      </c>
      <c r="AO35" s="158">
        <f t="shared" si="2"/>
        <v>20204</v>
      </c>
      <c r="AP35" s="158">
        <f t="shared" si="2"/>
        <v>2722</v>
      </c>
      <c r="AQ35" s="158">
        <f t="shared" si="2"/>
        <v>2958</v>
      </c>
      <c r="AR35" s="158">
        <f t="shared" si="2"/>
        <v>15781</v>
      </c>
      <c r="AS35" s="158">
        <f t="shared" si="2"/>
        <v>7435</v>
      </c>
      <c r="AT35" s="158">
        <f t="shared" si="2"/>
        <v>3481</v>
      </c>
      <c r="AU35" s="158">
        <f t="shared" si="2"/>
        <v>1931</v>
      </c>
      <c r="AV35" s="158">
        <f t="shared" si="2"/>
        <v>7493</v>
      </c>
      <c r="AW35" s="158">
        <f t="shared" si="2"/>
        <v>1221</v>
      </c>
      <c r="AX35" s="158">
        <f t="shared" si="2"/>
        <v>1338</v>
      </c>
      <c r="AY35" s="158">
        <f t="shared" si="2"/>
        <v>1125</v>
      </c>
      <c r="AZ35" s="158">
        <f t="shared" si="2"/>
        <v>607</v>
      </c>
      <c r="BA35" s="158">
        <f t="shared" si="2"/>
        <v>3641</v>
      </c>
      <c r="BB35" s="158">
        <f t="shared" si="2"/>
        <v>1719</v>
      </c>
      <c r="BC35" s="158">
        <f t="shared" si="2"/>
        <v>1509</v>
      </c>
    </row>
    <row r="36" spans="1:55" s="61" customFormat="1" ht="15" customHeight="1" x14ac:dyDescent="0.3">
      <c r="A36" s="63" t="s">
        <v>99</v>
      </c>
      <c r="B36" s="158">
        <f t="shared" ref="B36:AG36" si="3">SUM(B9:B10)</f>
        <v>201595</v>
      </c>
      <c r="C36" s="158">
        <f t="shared" si="3"/>
        <v>68021</v>
      </c>
      <c r="D36" s="158">
        <f t="shared" si="3"/>
        <v>26018</v>
      </c>
      <c r="E36" s="158">
        <f t="shared" si="3"/>
        <v>42003</v>
      </c>
      <c r="F36" s="158">
        <f t="shared" si="3"/>
        <v>8103</v>
      </c>
      <c r="G36" s="158">
        <f t="shared" si="3"/>
        <v>8156</v>
      </c>
      <c r="H36" s="158">
        <f t="shared" si="3"/>
        <v>34704</v>
      </c>
      <c r="I36" s="158">
        <f t="shared" si="3"/>
        <v>17148</v>
      </c>
      <c r="J36" s="158">
        <f t="shared" si="3"/>
        <v>9687</v>
      </c>
      <c r="K36" s="158">
        <f t="shared" si="3"/>
        <v>6294</v>
      </c>
      <c r="L36" s="158">
        <f t="shared" si="3"/>
        <v>15652</v>
      </c>
      <c r="M36" s="158">
        <f t="shared" si="3"/>
        <v>4269</v>
      </c>
      <c r="N36" s="158">
        <f t="shared" si="3"/>
        <v>4584</v>
      </c>
      <c r="O36" s="158">
        <f t="shared" si="3"/>
        <v>3423</v>
      </c>
      <c r="P36" s="158">
        <f t="shared" si="3"/>
        <v>1999</v>
      </c>
      <c r="Q36" s="158">
        <f t="shared" si="3"/>
        <v>9546</v>
      </c>
      <c r="R36" s="158">
        <f t="shared" si="3"/>
        <v>5660</v>
      </c>
      <c r="S36" s="158">
        <f t="shared" si="3"/>
        <v>4349</v>
      </c>
      <c r="T36" s="158">
        <f t="shared" si="3"/>
        <v>104686</v>
      </c>
      <c r="U36" s="158">
        <f t="shared" si="3"/>
        <v>35219</v>
      </c>
      <c r="V36" s="158">
        <f t="shared" si="3"/>
        <v>13542</v>
      </c>
      <c r="W36" s="158">
        <f t="shared" si="3"/>
        <v>21677</v>
      </c>
      <c r="X36" s="158">
        <f t="shared" si="3"/>
        <v>4191</v>
      </c>
      <c r="Y36" s="158">
        <f t="shared" si="3"/>
        <v>4242</v>
      </c>
      <c r="Z36" s="158">
        <f t="shared" si="3"/>
        <v>17849</v>
      </c>
      <c r="AA36" s="158">
        <f t="shared" si="3"/>
        <v>9104</v>
      </c>
      <c r="AB36" s="158">
        <f t="shared" si="3"/>
        <v>5014</v>
      </c>
      <c r="AC36" s="158">
        <f t="shared" si="3"/>
        <v>3305</v>
      </c>
      <c r="AD36" s="158">
        <f t="shared" si="3"/>
        <v>8232</v>
      </c>
      <c r="AE36" s="158">
        <f t="shared" si="3"/>
        <v>2218</v>
      </c>
      <c r="AF36" s="158">
        <f t="shared" si="3"/>
        <v>2429</v>
      </c>
      <c r="AG36" s="158">
        <f t="shared" si="3"/>
        <v>1763</v>
      </c>
      <c r="AH36" s="158">
        <f t="shared" ref="AH36:BC36" si="4">SUM(AH9:AH10)</f>
        <v>1054</v>
      </c>
      <c r="AI36" s="158">
        <f t="shared" si="4"/>
        <v>4890</v>
      </c>
      <c r="AJ36" s="158">
        <f t="shared" si="4"/>
        <v>2936</v>
      </c>
      <c r="AK36" s="158">
        <f t="shared" si="4"/>
        <v>2240</v>
      </c>
      <c r="AL36" s="158">
        <f t="shared" si="4"/>
        <v>96909</v>
      </c>
      <c r="AM36" s="158">
        <f t="shared" si="4"/>
        <v>32802</v>
      </c>
      <c r="AN36" s="158">
        <f t="shared" si="4"/>
        <v>12476</v>
      </c>
      <c r="AO36" s="158">
        <f t="shared" si="4"/>
        <v>20326</v>
      </c>
      <c r="AP36" s="158">
        <f t="shared" si="4"/>
        <v>3912</v>
      </c>
      <c r="AQ36" s="158">
        <f t="shared" si="4"/>
        <v>3914</v>
      </c>
      <c r="AR36" s="158">
        <f t="shared" si="4"/>
        <v>16855</v>
      </c>
      <c r="AS36" s="158">
        <f t="shared" si="4"/>
        <v>8044</v>
      </c>
      <c r="AT36" s="158">
        <f t="shared" si="4"/>
        <v>4673</v>
      </c>
      <c r="AU36" s="158">
        <f t="shared" si="4"/>
        <v>2989</v>
      </c>
      <c r="AV36" s="158">
        <f t="shared" si="4"/>
        <v>7420</v>
      </c>
      <c r="AW36" s="158">
        <f t="shared" si="4"/>
        <v>2051</v>
      </c>
      <c r="AX36" s="158">
        <f t="shared" si="4"/>
        <v>2155</v>
      </c>
      <c r="AY36" s="158">
        <f t="shared" si="4"/>
        <v>1660</v>
      </c>
      <c r="AZ36" s="158">
        <f t="shared" si="4"/>
        <v>945</v>
      </c>
      <c r="BA36" s="158">
        <f t="shared" si="4"/>
        <v>4656</v>
      </c>
      <c r="BB36" s="158">
        <f t="shared" si="4"/>
        <v>2724</v>
      </c>
      <c r="BC36" s="158">
        <f t="shared" si="4"/>
        <v>2109</v>
      </c>
    </row>
    <row r="37" spans="1:55" s="61" customFormat="1" ht="15" customHeight="1" x14ac:dyDescent="0.3">
      <c r="A37" s="63" t="s">
        <v>100</v>
      </c>
      <c r="B37" s="158">
        <f t="shared" ref="B37:AG37" si="5">SUM(B11:B12)</f>
        <v>240801</v>
      </c>
      <c r="C37" s="158">
        <f t="shared" si="5"/>
        <v>95866</v>
      </c>
      <c r="D37" s="158">
        <f t="shared" si="5"/>
        <v>35040</v>
      </c>
      <c r="E37" s="158">
        <f t="shared" si="5"/>
        <v>60826</v>
      </c>
      <c r="F37" s="158">
        <f t="shared" si="5"/>
        <v>11030</v>
      </c>
      <c r="G37" s="158">
        <f t="shared" si="5"/>
        <v>9374</v>
      </c>
      <c r="H37" s="158">
        <f t="shared" si="5"/>
        <v>36899</v>
      </c>
      <c r="I37" s="158">
        <f t="shared" si="5"/>
        <v>19071</v>
      </c>
      <c r="J37" s="158">
        <f t="shared" si="5"/>
        <v>11157</v>
      </c>
      <c r="K37" s="158">
        <f t="shared" si="5"/>
        <v>4918</v>
      </c>
      <c r="L37" s="158">
        <f t="shared" si="5"/>
        <v>15985</v>
      </c>
      <c r="M37" s="158">
        <f t="shared" si="5"/>
        <v>3925</v>
      </c>
      <c r="N37" s="158">
        <f t="shared" si="5"/>
        <v>5269</v>
      </c>
      <c r="O37" s="158">
        <f t="shared" si="5"/>
        <v>3769</v>
      </c>
      <c r="P37" s="158">
        <f t="shared" si="5"/>
        <v>2548</v>
      </c>
      <c r="Q37" s="158">
        <f t="shared" si="5"/>
        <v>9459</v>
      </c>
      <c r="R37" s="158">
        <f t="shared" si="5"/>
        <v>6702</v>
      </c>
      <c r="S37" s="158">
        <f t="shared" si="5"/>
        <v>4829</v>
      </c>
      <c r="T37" s="158">
        <f t="shared" si="5"/>
        <v>132916</v>
      </c>
      <c r="U37" s="158">
        <f t="shared" si="5"/>
        <v>50399</v>
      </c>
      <c r="V37" s="158">
        <f t="shared" si="5"/>
        <v>18574</v>
      </c>
      <c r="W37" s="158">
        <f t="shared" si="5"/>
        <v>31825</v>
      </c>
      <c r="X37" s="158">
        <f t="shared" si="5"/>
        <v>6061</v>
      </c>
      <c r="Y37" s="158">
        <f t="shared" si="5"/>
        <v>5508</v>
      </c>
      <c r="Z37" s="158">
        <f t="shared" si="5"/>
        <v>20541</v>
      </c>
      <c r="AA37" s="158">
        <f t="shared" si="5"/>
        <v>11332</v>
      </c>
      <c r="AB37" s="158">
        <f t="shared" si="5"/>
        <v>6241</v>
      </c>
      <c r="AC37" s="158">
        <f t="shared" si="5"/>
        <v>2742</v>
      </c>
      <c r="AD37" s="158">
        <f t="shared" si="5"/>
        <v>9296</v>
      </c>
      <c r="AE37" s="158">
        <f t="shared" si="5"/>
        <v>2258</v>
      </c>
      <c r="AF37" s="158">
        <f t="shared" si="5"/>
        <v>3035</v>
      </c>
      <c r="AG37" s="158">
        <f t="shared" si="5"/>
        <v>2186</v>
      </c>
      <c r="AH37" s="158">
        <f t="shared" ref="AH37:BC37" si="6">SUM(AH11:AH12)</f>
        <v>1486</v>
      </c>
      <c r="AI37" s="158">
        <f t="shared" si="6"/>
        <v>5207</v>
      </c>
      <c r="AJ37" s="158">
        <f t="shared" si="6"/>
        <v>3785</v>
      </c>
      <c r="AK37" s="158">
        <f t="shared" si="6"/>
        <v>2839</v>
      </c>
      <c r="AL37" s="158">
        <f t="shared" si="6"/>
        <v>107885</v>
      </c>
      <c r="AM37" s="158">
        <f t="shared" si="6"/>
        <v>45467</v>
      </c>
      <c r="AN37" s="158">
        <f t="shared" si="6"/>
        <v>16466</v>
      </c>
      <c r="AO37" s="158">
        <f t="shared" si="6"/>
        <v>29001</v>
      </c>
      <c r="AP37" s="158">
        <f t="shared" si="6"/>
        <v>4969</v>
      </c>
      <c r="AQ37" s="158">
        <f t="shared" si="6"/>
        <v>3866</v>
      </c>
      <c r="AR37" s="158">
        <f t="shared" si="6"/>
        <v>16358</v>
      </c>
      <c r="AS37" s="158">
        <f t="shared" si="6"/>
        <v>7739</v>
      </c>
      <c r="AT37" s="158">
        <f t="shared" si="6"/>
        <v>4916</v>
      </c>
      <c r="AU37" s="158">
        <f t="shared" si="6"/>
        <v>2176</v>
      </c>
      <c r="AV37" s="158">
        <f t="shared" si="6"/>
        <v>6689</v>
      </c>
      <c r="AW37" s="158">
        <f t="shared" si="6"/>
        <v>1667</v>
      </c>
      <c r="AX37" s="158">
        <f t="shared" si="6"/>
        <v>2234</v>
      </c>
      <c r="AY37" s="158">
        <f t="shared" si="6"/>
        <v>1583</v>
      </c>
      <c r="AZ37" s="158">
        <f t="shared" si="6"/>
        <v>1062</v>
      </c>
      <c r="BA37" s="158">
        <f t="shared" si="6"/>
        <v>4252</v>
      </c>
      <c r="BB37" s="158">
        <f t="shared" si="6"/>
        <v>2917</v>
      </c>
      <c r="BC37" s="158">
        <f t="shared" si="6"/>
        <v>1990</v>
      </c>
    </row>
    <row r="38" spans="1:55" s="61" customFormat="1" ht="15" customHeight="1" x14ac:dyDescent="0.3">
      <c r="A38" s="63" t="s">
        <v>101</v>
      </c>
      <c r="B38" s="158">
        <f t="shared" ref="B38:AG38" si="7">SUM(B13:B14)</f>
        <v>265022</v>
      </c>
      <c r="C38" s="158">
        <f t="shared" si="7"/>
        <v>104158</v>
      </c>
      <c r="D38" s="158">
        <f t="shared" si="7"/>
        <v>32715</v>
      </c>
      <c r="E38" s="158">
        <f t="shared" si="7"/>
        <v>71443</v>
      </c>
      <c r="F38" s="158">
        <f t="shared" si="7"/>
        <v>9347</v>
      </c>
      <c r="G38" s="158">
        <f t="shared" si="7"/>
        <v>9179</v>
      </c>
      <c r="H38" s="158">
        <f t="shared" si="7"/>
        <v>48118</v>
      </c>
      <c r="I38" s="158">
        <f t="shared" si="7"/>
        <v>21925</v>
      </c>
      <c r="J38" s="158">
        <f t="shared" si="7"/>
        <v>10543</v>
      </c>
      <c r="K38" s="158">
        <f t="shared" si="7"/>
        <v>4690</v>
      </c>
      <c r="L38" s="158">
        <f t="shared" si="7"/>
        <v>22484</v>
      </c>
      <c r="M38" s="158">
        <f t="shared" si="7"/>
        <v>3605</v>
      </c>
      <c r="N38" s="158">
        <f t="shared" si="7"/>
        <v>4277</v>
      </c>
      <c r="O38" s="158">
        <f t="shared" si="7"/>
        <v>3361</v>
      </c>
      <c r="P38" s="158">
        <f t="shared" si="7"/>
        <v>2050</v>
      </c>
      <c r="Q38" s="158">
        <f t="shared" si="7"/>
        <v>10343</v>
      </c>
      <c r="R38" s="158">
        <f t="shared" si="7"/>
        <v>6015</v>
      </c>
      <c r="S38" s="158">
        <f t="shared" si="7"/>
        <v>4927</v>
      </c>
      <c r="T38" s="158">
        <f t="shared" si="7"/>
        <v>142787</v>
      </c>
      <c r="U38" s="158">
        <f t="shared" si="7"/>
        <v>55371</v>
      </c>
      <c r="V38" s="158">
        <f t="shared" si="7"/>
        <v>17195</v>
      </c>
      <c r="W38" s="158">
        <f t="shared" si="7"/>
        <v>38176</v>
      </c>
      <c r="X38" s="158">
        <f t="shared" si="7"/>
        <v>5027</v>
      </c>
      <c r="Y38" s="158">
        <f t="shared" si="7"/>
        <v>4988</v>
      </c>
      <c r="Z38" s="158">
        <f t="shared" si="7"/>
        <v>25707</v>
      </c>
      <c r="AA38" s="158">
        <f t="shared" si="7"/>
        <v>12173</v>
      </c>
      <c r="AB38" s="158">
        <f t="shared" si="7"/>
        <v>5603</v>
      </c>
      <c r="AC38" s="158">
        <f t="shared" si="7"/>
        <v>2336</v>
      </c>
      <c r="AD38" s="158">
        <f t="shared" si="7"/>
        <v>12865</v>
      </c>
      <c r="AE38" s="158">
        <f t="shared" si="7"/>
        <v>1907</v>
      </c>
      <c r="AF38" s="158">
        <f t="shared" si="7"/>
        <v>2326</v>
      </c>
      <c r="AG38" s="158">
        <f t="shared" si="7"/>
        <v>1889</v>
      </c>
      <c r="AH38" s="158">
        <f t="shared" ref="AH38:BC38" si="8">SUM(AH13:AH14)</f>
        <v>1164</v>
      </c>
      <c r="AI38" s="158">
        <f t="shared" si="8"/>
        <v>5361</v>
      </c>
      <c r="AJ38" s="158">
        <f t="shared" si="8"/>
        <v>3340</v>
      </c>
      <c r="AK38" s="158">
        <f t="shared" si="8"/>
        <v>2730</v>
      </c>
      <c r="AL38" s="158">
        <f t="shared" si="8"/>
        <v>122235</v>
      </c>
      <c r="AM38" s="158">
        <f t="shared" si="8"/>
        <v>48787</v>
      </c>
      <c r="AN38" s="158">
        <f t="shared" si="8"/>
        <v>15520</v>
      </c>
      <c r="AO38" s="158">
        <f t="shared" si="8"/>
        <v>33267</v>
      </c>
      <c r="AP38" s="158">
        <f t="shared" si="8"/>
        <v>4320</v>
      </c>
      <c r="AQ38" s="158">
        <f t="shared" si="8"/>
        <v>4191</v>
      </c>
      <c r="AR38" s="158">
        <f t="shared" si="8"/>
        <v>22411</v>
      </c>
      <c r="AS38" s="158">
        <f t="shared" si="8"/>
        <v>9752</v>
      </c>
      <c r="AT38" s="158">
        <f t="shared" si="8"/>
        <v>4940</v>
      </c>
      <c r="AU38" s="158">
        <f t="shared" si="8"/>
        <v>2354</v>
      </c>
      <c r="AV38" s="158">
        <f t="shared" si="8"/>
        <v>9619</v>
      </c>
      <c r="AW38" s="158">
        <f t="shared" si="8"/>
        <v>1698</v>
      </c>
      <c r="AX38" s="158">
        <f t="shared" si="8"/>
        <v>1951</v>
      </c>
      <c r="AY38" s="158">
        <f t="shared" si="8"/>
        <v>1472</v>
      </c>
      <c r="AZ38" s="158">
        <f t="shared" si="8"/>
        <v>886</v>
      </c>
      <c r="BA38" s="158">
        <f t="shared" si="8"/>
        <v>4982</v>
      </c>
      <c r="BB38" s="158">
        <f t="shared" si="8"/>
        <v>2675</v>
      </c>
      <c r="BC38" s="158">
        <f t="shared" si="8"/>
        <v>2197</v>
      </c>
    </row>
    <row r="39" spans="1:55" s="61" customFormat="1" ht="15" customHeight="1" x14ac:dyDescent="0.3">
      <c r="A39" s="63" t="s">
        <v>102</v>
      </c>
      <c r="B39" s="158">
        <f t="shared" ref="B39:AG39" si="9">SUM(B15:B16)</f>
        <v>327135</v>
      </c>
      <c r="C39" s="158">
        <f t="shared" si="9"/>
        <v>111897</v>
      </c>
      <c r="D39" s="158">
        <f t="shared" si="9"/>
        <v>42560</v>
      </c>
      <c r="E39" s="158">
        <f t="shared" si="9"/>
        <v>69337</v>
      </c>
      <c r="F39" s="158">
        <f t="shared" si="9"/>
        <v>13157</v>
      </c>
      <c r="G39" s="158">
        <f t="shared" si="9"/>
        <v>13741</v>
      </c>
      <c r="H39" s="158">
        <f t="shared" si="9"/>
        <v>56977</v>
      </c>
      <c r="I39" s="158">
        <f t="shared" si="9"/>
        <v>27847</v>
      </c>
      <c r="J39" s="158">
        <f t="shared" si="9"/>
        <v>15117</v>
      </c>
      <c r="K39" s="158">
        <f t="shared" si="9"/>
        <v>8385</v>
      </c>
      <c r="L39" s="158">
        <f t="shared" si="9"/>
        <v>26741</v>
      </c>
      <c r="M39" s="158">
        <f t="shared" si="9"/>
        <v>6121</v>
      </c>
      <c r="N39" s="158">
        <f t="shared" si="9"/>
        <v>7038</v>
      </c>
      <c r="O39" s="158">
        <f t="shared" si="9"/>
        <v>5687</v>
      </c>
      <c r="P39" s="158">
        <f t="shared" si="9"/>
        <v>3049</v>
      </c>
      <c r="Q39" s="158">
        <f t="shared" si="9"/>
        <v>14410</v>
      </c>
      <c r="R39" s="158">
        <f t="shared" si="9"/>
        <v>9368</v>
      </c>
      <c r="S39" s="158">
        <f t="shared" si="9"/>
        <v>7600</v>
      </c>
      <c r="T39" s="158">
        <f t="shared" si="9"/>
        <v>174570</v>
      </c>
      <c r="U39" s="158">
        <f t="shared" si="9"/>
        <v>57988</v>
      </c>
      <c r="V39" s="158">
        <f t="shared" si="9"/>
        <v>21976</v>
      </c>
      <c r="W39" s="158">
        <f t="shared" si="9"/>
        <v>36012</v>
      </c>
      <c r="X39" s="158">
        <f t="shared" si="9"/>
        <v>6951</v>
      </c>
      <c r="Y39" s="158">
        <f t="shared" si="9"/>
        <v>7522</v>
      </c>
      <c r="Z39" s="158">
        <f t="shared" si="9"/>
        <v>30979</v>
      </c>
      <c r="AA39" s="158">
        <f t="shared" si="9"/>
        <v>14922</v>
      </c>
      <c r="AB39" s="158">
        <f t="shared" si="9"/>
        <v>8019</v>
      </c>
      <c r="AC39" s="158">
        <f t="shared" si="9"/>
        <v>4076</v>
      </c>
      <c r="AD39" s="158">
        <f t="shared" si="9"/>
        <v>15075</v>
      </c>
      <c r="AE39" s="158">
        <f t="shared" si="9"/>
        <v>3357</v>
      </c>
      <c r="AF39" s="158">
        <f t="shared" si="9"/>
        <v>3835</v>
      </c>
      <c r="AG39" s="158">
        <f t="shared" si="9"/>
        <v>3103</v>
      </c>
      <c r="AH39" s="158">
        <f t="shared" ref="AH39:BC39" si="10">SUM(AH15:AH16)</f>
        <v>1787</v>
      </c>
      <c r="AI39" s="158">
        <f t="shared" si="10"/>
        <v>7530</v>
      </c>
      <c r="AJ39" s="158">
        <f t="shared" si="10"/>
        <v>5150</v>
      </c>
      <c r="AK39" s="158">
        <f t="shared" si="10"/>
        <v>4276</v>
      </c>
      <c r="AL39" s="158">
        <f t="shared" si="10"/>
        <v>152565</v>
      </c>
      <c r="AM39" s="158">
        <f t="shared" si="10"/>
        <v>53909</v>
      </c>
      <c r="AN39" s="158">
        <f t="shared" si="10"/>
        <v>20584</v>
      </c>
      <c r="AO39" s="158">
        <f t="shared" si="10"/>
        <v>33325</v>
      </c>
      <c r="AP39" s="158">
        <f t="shared" si="10"/>
        <v>6206</v>
      </c>
      <c r="AQ39" s="158">
        <f t="shared" si="10"/>
        <v>6219</v>
      </c>
      <c r="AR39" s="158">
        <f t="shared" si="10"/>
        <v>25998</v>
      </c>
      <c r="AS39" s="158">
        <f t="shared" si="10"/>
        <v>12925</v>
      </c>
      <c r="AT39" s="158">
        <f t="shared" si="10"/>
        <v>7098</v>
      </c>
      <c r="AU39" s="158">
        <f t="shared" si="10"/>
        <v>4309</v>
      </c>
      <c r="AV39" s="158">
        <f t="shared" si="10"/>
        <v>11666</v>
      </c>
      <c r="AW39" s="158">
        <f t="shared" si="10"/>
        <v>2764</v>
      </c>
      <c r="AX39" s="158">
        <f t="shared" si="10"/>
        <v>3203</v>
      </c>
      <c r="AY39" s="158">
        <f t="shared" si="10"/>
        <v>2584</v>
      </c>
      <c r="AZ39" s="158">
        <f t="shared" si="10"/>
        <v>1262</v>
      </c>
      <c r="BA39" s="158">
        <f t="shared" si="10"/>
        <v>6880</v>
      </c>
      <c r="BB39" s="158">
        <f t="shared" si="10"/>
        <v>4218</v>
      </c>
      <c r="BC39" s="158">
        <f t="shared" si="10"/>
        <v>3324</v>
      </c>
    </row>
    <row r="40" spans="1:55" s="61" customFormat="1" ht="15" customHeight="1" x14ac:dyDescent="0.3">
      <c r="A40" s="63" t="s">
        <v>103</v>
      </c>
      <c r="B40" s="158">
        <f t="shared" ref="B40:AG40" si="11">SUM(B17:B18)</f>
        <v>337907</v>
      </c>
      <c r="C40" s="158">
        <f t="shared" si="11"/>
        <v>102621</v>
      </c>
      <c r="D40" s="158">
        <f t="shared" si="11"/>
        <v>43376</v>
      </c>
      <c r="E40" s="158">
        <f t="shared" si="11"/>
        <v>59245</v>
      </c>
      <c r="F40" s="158">
        <f t="shared" si="11"/>
        <v>18163</v>
      </c>
      <c r="G40" s="158">
        <f t="shared" si="11"/>
        <v>16866</v>
      </c>
      <c r="H40" s="158">
        <f t="shared" si="11"/>
        <v>46564</v>
      </c>
      <c r="I40" s="158">
        <f t="shared" si="11"/>
        <v>28371</v>
      </c>
      <c r="J40" s="158">
        <f t="shared" si="11"/>
        <v>19360</v>
      </c>
      <c r="K40" s="158">
        <f t="shared" si="11"/>
        <v>6999</v>
      </c>
      <c r="L40" s="158">
        <f t="shared" si="11"/>
        <v>26009</v>
      </c>
      <c r="M40" s="158">
        <f t="shared" si="11"/>
        <v>8864</v>
      </c>
      <c r="N40" s="158">
        <f t="shared" si="11"/>
        <v>10597</v>
      </c>
      <c r="O40" s="158">
        <f t="shared" si="11"/>
        <v>8376</v>
      </c>
      <c r="P40" s="158">
        <f t="shared" si="11"/>
        <v>5192</v>
      </c>
      <c r="Q40" s="158">
        <f t="shared" si="11"/>
        <v>15800</v>
      </c>
      <c r="R40" s="158">
        <f t="shared" si="11"/>
        <v>13401</v>
      </c>
      <c r="S40" s="158">
        <f t="shared" si="11"/>
        <v>10724</v>
      </c>
      <c r="T40" s="158">
        <f t="shared" si="11"/>
        <v>178806</v>
      </c>
      <c r="U40" s="158">
        <f t="shared" si="11"/>
        <v>52659</v>
      </c>
      <c r="V40" s="158">
        <f t="shared" si="11"/>
        <v>22097</v>
      </c>
      <c r="W40" s="158">
        <f t="shared" si="11"/>
        <v>30562</v>
      </c>
      <c r="X40" s="158">
        <f t="shared" si="11"/>
        <v>9364</v>
      </c>
      <c r="Y40" s="158">
        <f t="shared" si="11"/>
        <v>9000</v>
      </c>
      <c r="Z40" s="158">
        <f t="shared" si="11"/>
        <v>25185</v>
      </c>
      <c r="AA40" s="158">
        <f t="shared" si="11"/>
        <v>15192</v>
      </c>
      <c r="AB40" s="158">
        <f t="shared" si="11"/>
        <v>10240</v>
      </c>
      <c r="AC40" s="158">
        <f t="shared" si="11"/>
        <v>3517</v>
      </c>
      <c r="AD40" s="158">
        <f t="shared" si="11"/>
        <v>14631</v>
      </c>
      <c r="AE40" s="158">
        <f t="shared" si="11"/>
        <v>4909</v>
      </c>
      <c r="AF40" s="158">
        <f t="shared" si="11"/>
        <v>5582</v>
      </c>
      <c r="AG40" s="158">
        <f t="shared" si="11"/>
        <v>4569</v>
      </c>
      <c r="AH40" s="158">
        <f t="shared" ref="AH40:BC40" si="12">SUM(AH17:AH18)</f>
        <v>2846</v>
      </c>
      <c r="AI40" s="158">
        <f t="shared" si="12"/>
        <v>8276</v>
      </c>
      <c r="AJ40" s="158">
        <f t="shared" si="12"/>
        <v>7189</v>
      </c>
      <c r="AK40" s="158">
        <f t="shared" si="12"/>
        <v>5647</v>
      </c>
      <c r="AL40" s="158">
        <f t="shared" si="12"/>
        <v>159101</v>
      </c>
      <c r="AM40" s="158">
        <f t="shared" si="12"/>
        <v>49962</v>
      </c>
      <c r="AN40" s="158">
        <f t="shared" si="12"/>
        <v>21279</v>
      </c>
      <c r="AO40" s="158">
        <f t="shared" si="12"/>
        <v>28683</v>
      </c>
      <c r="AP40" s="158">
        <f t="shared" si="12"/>
        <v>8799</v>
      </c>
      <c r="AQ40" s="158">
        <f t="shared" si="12"/>
        <v>7866</v>
      </c>
      <c r="AR40" s="158">
        <f t="shared" si="12"/>
        <v>21379</v>
      </c>
      <c r="AS40" s="158">
        <f t="shared" si="12"/>
        <v>13179</v>
      </c>
      <c r="AT40" s="158">
        <f t="shared" si="12"/>
        <v>9120</v>
      </c>
      <c r="AU40" s="158">
        <f t="shared" si="12"/>
        <v>3482</v>
      </c>
      <c r="AV40" s="158">
        <f t="shared" si="12"/>
        <v>11378</v>
      </c>
      <c r="AW40" s="158">
        <f t="shared" si="12"/>
        <v>3955</v>
      </c>
      <c r="AX40" s="158">
        <f t="shared" si="12"/>
        <v>5015</v>
      </c>
      <c r="AY40" s="158">
        <f t="shared" si="12"/>
        <v>3807</v>
      </c>
      <c r="AZ40" s="158">
        <f t="shared" si="12"/>
        <v>2346</v>
      </c>
      <c r="BA40" s="158">
        <f t="shared" si="12"/>
        <v>7524</v>
      </c>
      <c r="BB40" s="158">
        <f t="shared" si="12"/>
        <v>6212</v>
      </c>
      <c r="BC40" s="158">
        <f t="shared" si="12"/>
        <v>5077</v>
      </c>
    </row>
    <row r="41" spans="1:55" s="61" customFormat="1" ht="15" customHeight="1" x14ac:dyDescent="0.3">
      <c r="A41" s="63" t="s">
        <v>104</v>
      </c>
      <c r="B41" s="158">
        <f t="shared" ref="B41:AG41" si="13">SUM(B19:B20)</f>
        <v>286395</v>
      </c>
      <c r="C41" s="158">
        <f t="shared" si="13"/>
        <v>65907</v>
      </c>
      <c r="D41" s="158">
        <f t="shared" si="13"/>
        <v>32312</v>
      </c>
      <c r="E41" s="158">
        <f t="shared" si="13"/>
        <v>33595</v>
      </c>
      <c r="F41" s="158">
        <f t="shared" si="13"/>
        <v>18747</v>
      </c>
      <c r="G41" s="158">
        <f t="shared" si="13"/>
        <v>17400</v>
      </c>
      <c r="H41" s="158">
        <f t="shared" si="13"/>
        <v>32962</v>
      </c>
      <c r="I41" s="158">
        <f t="shared" si="13"/>
        <v>22573</v>
      </c>
      <c r="J41" s="158">
        <f t="shared" si="13"/>
        <v>20306</v>
      </c>
      <c r="K41" s="158">
        <f t="shared" si="13"/>
        <v>4591</v>
      </c>
      <c r="L41" s="158">
        <f t="shared" si="13"/>
        <v>21558</v>
      </c>
      <c r="M41" s="158">
        <f t="shared" si="13"/>
        <v>10074</v>
      </c>
      <c r="N41" s="158">
        <f t="shared" si="13"/>
        <v>13251</v>
      </c>
      <c r="O41" s="158">
        <f t="shared" si="13"/>
        <v>10333</v>
      </c>
      <c r="P41" s="158">
        <f t="shared" si="13"/>
        <v>6260</v>
      </c>
      <c r="Q41" s="158">
        <f t="shared" si="13"/>
        <v>15114</v>
      </c>
      <c r="R41" s="158">
        <f t="shared" si="13"/>
        <v>15047</v>
      </c>
      <c r="S41" s="158">
        <f t="shared" si="13"/>
        <v>12272</v>
      </c>
      <c r="T41" s="158">
        <f t="shared" si="13"/>
        <v>143402</v>
      </c>
      <c r="U41" s="158">
        <f t="shared" si="13"/>
        <v>33307</v>
      </c>
      <c r="V41" s="158">
        <f t="shared" si="13"/>
        <v>16248</v>
      </c>
      <c r="W41" s="158">
        <f t="shared" si="13"/>
        <v>17059</v>
      </c>
      <c r="X41" s="158">
        <f t="shared" si="13"/>
        <v>9394</v>
      </c>
      <c r="Y41" s="158">
        <f t="shared" si="13"/>
        <v>8545</v>
      </c>
      <c r="Z41" s="158">
        <f t="shared" si="13"/>
        <v>16457</v>
      </c>
      <c r="AA41" s="158">
        <f t="shared" si="13"/>
        <v>11320</v>
      </c>
      <c r="AB41" s="158">
        <f t="shared" si="13"/>
        <v>10246</v>
      </c>
      <c r="AC41" s="158">
        <f t="shared" si="13"/>
        <v>2227</v>
      </c>
      <c r="AD41" s="158">
        <f t="shared" si="13"/>
        <v>11042</v>
      </c>
      <c r="AE41" s="158">
        <f t="shared" si="13"/>
        <v>5136</v>
      </c>
      <c r="AF41" s="158">
        <f t="shared" si="13"/>
        <v>6637</v>
      </c>
      <c r="AG41" s="158">
        <f t="shared" si="13"/>
        <v>5049</v>
      </c>
      <c r="AH41" s="158">
        <f t="shared" ref="AH41:BC41" si="14">SUM(AH19:AH20)</f>
        <v>3206</v>
      </c>
      <c r="AI41" s="158">
        <f t="shared" si="14"/>
        <v>7422</v>
      </c>
      <c r="AJ41" s="158">
        <f t="shared" si="14"/>
        <v>7487</v>
      </c>
      <c r="AK41" s="158">
        <f t="shared" si="14"/>
        <v>5927</v>
      </c>
      <c r="AL41" s="158">
        <f t="shared" si="14"/>
        <v>142993</v>
      </c>
      <c r="AM41" s="158">
        <f t="shared" si="14"/>
        <v>32600</v>
      </c>
      <c r="AN41" s="158">
        <f t="shared" si="14"/>
        <v>16064</v>
      </c>
      <c r="AO41" s="158">
        <f t="shared" si="14"/>
        <v>16536</v>
      </c>
      <c r="AP41" s="158">
        <f t="shared" si="14"/>
        <v>9353</v>
      </c>
      <c r="AQ41" s="158">
        <f t="shared" si="14"/>
        <v>8855</v>
      </c>
      <c r="AR41" s="158">
        <f t="shared" si="14"/>
        <v>16505</v>
      </c>
      <c r="AS41" s="158">
        <f t="shared" si="14"/>
        <v>11253</v>
      </c>
      <c r="AT41" s="158">
        <f t="shared" si="14"/>
        <v>10060</v>
      </c>
      <c r="AU41" s="158">
        <f t="shared" si="14"/>
        <v>2364</v>
      </c>
      <c r="AV41" s="158">
        <f t="shared" si="14"/>
        <v>10516</v>
      </c>
      <c r="AW41" s="158">
        <f t="shared" si="14"/>
        <v>4938</v>
      </c>
      <c r="AX41" s="158">
        <f t="shared" si="14"/>
        <v>6614</v>
      </c>
      <c r="AY41" s="158">
        <f t="shared" si="14"/>
        <v>5284</v>
      </c>
      <c r="AZ41" s="158">
        <f t="shared" si="14"/>
        <v>3054</v>
      </c>
      <c r="BA41" s="158">
        <f t="shared" si="14"/>
        <v>7692</v>
      </c>
      <c r="BB41" s="158">
        <f t="shared" si="14"/>
        <v>7560</v>
      </c>
      <c r="BC41" s="158">
        <f t="shared" si="14"/>
        <v>6345</v>
      </c>
    </row>
    <row r="42" spans="1:55" s="61" customFormat="1" ht="15" customHeight="1" x14ac:dyDescent="0.3">
      <c r="A42" s="63" t="s">
        <v>105</v>
      </c>
      <c r="B42" s="158">
        <f t="shared" ref="B42:AG42" si="15">SUM(B21:B22)</f>
        <v>171028</v>
      </c>
      <c r="C42" s="158">
        <f t="shared" si="15"/>
        <v>30234</v>
      </c>
      <c r="D42" s="158">
        <f t="shared" si="15"/>
        <v>15582</v>
      </c>
      <c r="E42" s="158">
        <f t="shared" si="15"/>
        <v>14652</v>
      </c>
      <c r="F42" s="158">
        <f t="shared" si="15"/>
        <v>11415</v>
      </c>
      <c r="G42" s="158">
        <f t="shared" si="15"/>
        <v>11233</v>
      </c>
      <c r="H42" s="158">
        <f t="shared" si="15"/>
        <v>18063</v>
      </c>
      <c r="I42" s="158">
        <f t="shared" si="15"/>
        <v>13946</v>
      </c>
      <c r="J42" s="158">
        <f t="shared" si="15"/>
        <v>12938</v>
      </c>
      <c r="K42" s="158">
        <f t="shared" si="15"/>
        <v>2083</v>
      </c>
      <c r="L42" s="158">
        <f t="shared" si="15"/>
        <v>13220</v>
      </c>
      <c r="M42" s="158">
        <f t="shared" si="15"/>
        <v>6790</v>
      </c>
      <c r="N42" s="158">
        <f t="shared" si="15"/>
        <v>9351</v>
      </c>
      <c r="O42" s="158">
        <f t="shared" si="15"/>
        <v>7997</v>
      </c>
      <c r="P42" s="158">
        <f t="shared" si="15"/>
        <v>4494</v>
      </c>
      <c r="Q42" s="158">
        <f t="shared" si="15"/>
        <v>10082</v>
      </c>
      <c r="R42" s="158">
        <f t="shared" si="15"/>
        <v>10319</v>
      </c>
      <c r="S42" s="158">
        <f t="shared" si="15"/>
        <v>8863</v>
      </c>
      <c r="T42" s="158">
        <f t="shared" si="15"/>
        <v>77776</v>
      </c>
      <c r="U42" s="158">
        <f t="shared" si="15"/>
        <v>13699</v>
      </c>
      <c r="V42" s="158">
        <f t="shared" si="15"/>
        <v>7163</v>
      </c>
      <c r="W42" s="158">
        <f t="shared" si="15"/>
        <v>6536</v>
      </c>
      <c r="X42" s="158">
        <f t="shared" si="15"/>
        <v>5253</v>
      </c>
      <c r="Y42" s="158">
        <f t="shared" si="15"/>
        <v>5045</v>
      </c>
      <c r="Z42" s="158">
        <f t="shared" si="15"/>
        <v>8038</v>
      </c>
      <c r="AA42" s="158">
        <f t="shared" si="15"/>
        <v>6536</v>
      </c>
      <c r="AB42" s="158">
        <f t="shared" si="15"/>
        <v>5782</v>
      </c>
      <c r="AC42" s="158">
        <f t="shared" si="15"/>
        <v>927</v>
      </c>
      <c r="AD42" s="158">
        <f t="shared" si="15"/>
        <v>6191</v>
      </c>
      <c r="AE42" s="158">
        <f t="shared" si="15"/>
        <v>3098</v>
      </c>
      <c r="AF42" s="158">
        <f t="shared" si="15"/>
        <v>4201</v>
      </c>
      <c r="AG42" s="158">
        <f t="shared" si="15"/>
        <v>3582</v>
      </c>
      <c r="AH42" s="158">
        <f t="shared" ref="AH42:BC42" si="16">SUM(AH21:AH22)</f>
        <v>2048</v>
      </c>
      <c r="AI42" s="158">
        <f t="shared" si="16"/>
        <v>4492</v>
      </c>
      <c r="AJ42" s="158">
        <f t="shared" si="16"/>
        <v>4672</v>
      </c>
      <c r="AK42" s="158">
        <f t="shared" si="16"/>
        <v>4212</v>
      </c>
      <c r="AL42" s="158">
        <f t="shared" si="16"/>
        <v>93252</v>
      </c>
      <c r="AM42" s="158">
        <f t="shared" si="16"/>
        <v>16535</v>
      </c>
      <c r="AN42" s="158">
        <f t="shared" si="16"/>
        <v>8419</v>
      </c>
      <c r="AO42" s="158">
        <f t="shared" si="16"/>
        <v>8116</v>
      </c>
      <c r="AP42" s="158">
        <f t="shared" si="16"/>
        <v>6162</v>
      </c>
      <c r="AQ42" s="158">
        <f t="shared" si="16"/>
        <v>6188</v>
      </c>
      <c r="AR42" s="158">
        <f t="shared" si="16"/>
        <v>10025</v>
      </c>
      <c r="AS42" s="158">
        <f t="shared" si="16"/>
        <v>7410</v>
      </c>
      <c r="AT42" s="158">
        <f t="shared" si="16"/>
        <v>7156</v>
      </c>
      <c r="AU42" s="158">
        <f t="shared" si="16"/>
        <v>1156</v>
      </c>
      <c r="AV42" s="158">
        <f t="shared" si="16"/>
        <v>7029</v>
      </c>
      <c r="AW42" s="158">
        <f t="shared" si="16"/>
        <v>3692</v>
      </c>
      <c r="AX42" s="158">
        <f t="shared" si="16"/>
        <v>5150</v>
      </c>
      <c r="AY42" s="158">
        <f t="shared" si="16"/>
        <v>4415</v>
      </c>
      <c r="AZ42" s="158">
        <f t="shared" si="16"/>
        <v>2446</v>
      </c>
      <c r="BA42" s="158">
        <f t="shared" si="16"/>
        <v>5590</v>
      </c>
      <c r="BB42" s="158">
        <f t="shared" si="16"/>
        <v>5647</v>
      </c>
      <c r="BC42" s="158">
        <f t="shared" si="16"/>
        <v>4651</v>
      </c>
    </row>
    <row r="43" spans="1:55" s="61" customFormat="1" ht="15" customHeight="1" x14ac:dyDescent="0.3">
      <c r="A43" s="63" t="s">
        <v>106</v>
      </c>
      <c r="B43" s="158">
        <f t="shared" ref="B43:AG43" si="17">SUM(B23:B24)</f>
        <v>101096</v>
      </c>
      <c r="C43" s="158">
        <f t="shared" si="17"/>
        <v>15290</v>
      </c>
      <c r="D43" s="158">
        <f t="shared" si="17"/>
        <v>8089</v>
      </c>
      <c r="E43" s="158">
        <f t="shared" si="17"/>
        <v>7201</v>
      </c>
      <c r="F43" s="158">
        <f t="shared" si="17"/>
        <v>7139</v>
      </c>
      <c r="G43" s="158">
        <f t="shared" si="17"/>
        <v>6330</v>
      </c>
      <c r="H43" s="158">
        <f t="shared" si="17"/>
        <v>9871</v>
      </c>
      <c r="I43" s="158">
        <f t="shared" si="17"/>
        <v>8254</v>
      </c>
      <c r="J43" s="158">
        <f t="shared" si="17"/>
        <v>8128</v>
      </c>
      <c r="K43" s="158">
        <f t="shared" si="17"/>
        <v>1121</v>
      </c>
      <c r="L43" s="158">
        <f t="shared" si="17"/>
        <v>8054</v>
      </c>
      <c r="M43" s="158">
        <f t="shared" si="17"/>
        <v>4247</v>
      </c>
      <c r="N43" s="158">
        <f t="shared" si="17"/>
        <v>6380</v>
      </c>
      <c r="O43" s="158">
        <f t="shared" si="17"/>
        <v>5286</v>
      </c>
      <c r="P43" s="158">
        <f t="shared" si="17"/>
        <v>3335</v>
      </c>
      <c r="Q43" s="158">
        <f t="shared" si="17"/>
        <v>6466</v>
      </c>
      <c r="R43" s="158">
        <f t="shared" si="17"/>
        <v>6642</v>
      </c>
      <c r="S43" s="158">
        <f t="shared" si="17"/>
        <v>4553</v>
      </c>
      <c r="T43" s="158">
        <f t="shared" si="17"/>
        <v>35483</v>
      </c>
      <c r="U43" s="158">
        <f t="shared" si="17"/>
        <v>5275</v>
      </c>
      <c r="V43" s="158">
        <f t="shared" si="17"/>
        <v>2845</v>
      </c>
      <c r="W43" s="158">
        <f t="shared" si="17"/>
        <v>2430</v>
      </c>
      <c r="X43" s="158">
        <f t="shared" si="17"/>
        <v>2521</v>
      </c>
      <c r="Y43" s="158">
        <f t="shared" si="17"/>
        <v>2265</v>
      </c>
      <c r="Z43" s="158">
        <f t="shared" si="17"/>
        <v>3470</v>
      </c>
      <c r="AA43" s="158">
        <f t="shared" si="17"/>
        <v>2908</v>
      </c>
      <c r="AB43" s="158">
        <f t="shared" si="17"/>
        <v>2755</v>
      </c>
      <c r="AC43" s="158">
        <f t="shared" si="17"/>
        <v>360</v>
      </c>
      <c r="AD43" s="158">
        <f t="shared" si="17"/>
        <v>2875</v>
      </c>
      <c r="AE43" s="158">
        <f t="shared" si="17"/>
        <v>1411</v>
      </c>
      <c r="AF43" s="158">
        <f t="shared" si="17"/>
        <v>2258</v>
      </c>
      <c r="AG43" s="158">
        <f t="shared" si="17"/>
        <v>1906</v>
      </c>
      <c r="AH43" s="158">
        <f t="shared" ref="AH43:BC43" si="18">SUM(AH23:AH24)</f>
        <v>1191</v>
      </c>
      <c r="AI43" s="158">
        <f t="shared" si="18"/>
        <v>2269</v>
      </c>
      <c r="AJ43" s="158">
        <f t="shared" si="18"/>
        <v>2405</v>
      </c>
      <c r="AK43" s="158">
        <f t="shared" si="18"/>
        <v>1614</v>
      </c>
      <c r="AL43" s="158">
        <f t="shared" si="18"/>
        <v>65613</v>
      </c>
      <c r="AM43" s="158">
        <f t="shared" si="18"/>
        <v>10015</v>
      </c>
      <c r="AN43" s="158">
        <f t="shared" si="18"/>
        <v>5244</v>
      </c>
      <c r="AO43" s="158">
        <f t="shared" si="18"/>
        <v>4771</v>
      </c>
      <c r="AP43" s="158">
        <f t="shared" si="18"/>
        <v>4618</v>
      </c>
      <c r="AQ43" s="158">
        <f t="shared" si="18"/>
        <v>4065</v>
      </c>
      <c r="AR43" s="158">
        <f t="shared" si="18"/>
        <v>6401</v>
      </c>
      <c r="AS43" s="158">
        <f t="shared" si="18"/>
        <v>5346</v>
      </c>
      <c r="AT43" s="158">
        <f t="shared" si="18"/>
        <v>5373</v>
      </c>
      <c r="AU43" s="158">
        <f t="shared" si="18"/>
        <v>761</v>
      </c>
      <c r="AV43" s="158">
        <f t="shared" si="18"/>
        <v>5179</v>
      </c>
      <c r="AW43" s="158">
        <f t="shared" si="18"/>
        <v>2836</v>
      </c>
      <c r="AX43" s="158">
        <f t="shared" si="18"/>
        <v>4122</v>
      </c>
      <c r="AY43" s="158">
        <f t="shared" si="18"/>
        <v>3380</v>
      </c>
      <c r="AZ43" s="158">
        <f t="shared" si="18"/>
        <v>2144</v>
      </c>
      <c r="BA43" s="158">
        <f t="shared" si="18"/>
        <v>4197</v>
      </c>
      <c r="BB43" s="158">
        <f t="shared" si="18"/>
        <v>4237</v>
      </c>
      <c r="BC43" s="158">
        <f t="shared" si="18"/>
        <v>2939</v>
      </c>
    </row>
    <row r="44" spans="1:55" s="61" customFormat="1" ht="15" customHeight="1" x14ac:dyDescent="0.3">
      <c r="A44" s="63" t="s">
        <v>107</v>
      </c>
      <c r="B44" s="158">
        <f t="shared" ref="B44:AG44" si="19">SUM(B25:B26)</f>
        <v>14544</v>
      </c>
      <c r="C44" s="158">
        <f t="shared" si="19"/>
        <v>2232</v>
      </c>
      <c r="D44" s="158">
        <f t="shared" si="19"/>
        <v>1208</v>
      </c>
      <c r="E44" s="158">
        <f t="shared" si="19"/>
        <v>1024</v>
      </c>
      <c r="F44" s="158">
        <f t="shared" si="19"/>
        <v>1049</v>
      </c>
      <c r="G44" s="158">
        <f t="shared" si="19"/>
        <v>953</v>
      </c>
      <c r="H44" s="158">
        <f t="shared" si="19"/>
        <v>1329</v>
      </c>
      <c r="I44" s="158">
        <f t="shared" si="19"/>
        <v>1234</v>
      </c>
      <c r="J44" s="158">
        <f t="shared" si="19"/>
        <v>1176</v>
      </c>
      <c r="K44" s="158">
        <f t="shared" si="19"/>
        <v>181</v>
      </c>
      <c r="L44" s="158">
        <f t="shared" si="19"/>
        <v>1170</v>
      </c>
      <c r="M44" s="158">
        <f t="shared" si="19"/>
        <v>557</v>
      </c>
      <c r="N44" s="158">
        <f t="shared" si="19"/>
        <v>983</v>
      </c>
      <c r="O44" s="158">
        <f t="shared" si="19"/>
        <v>847</v>
      </c>
      <c r="P44" s="158">
        <f t="shared" si="19"/>
        <v>450</v>
      </c>
      <c r="Q44" s="158">
        <f t="shared" si="19"/>
        <v>891</v>
      </c>
      <c r="R44" s="158">
        <f t="shared" si="19"/>
        <v>849</v>
      </c>
      <c r="S44" s="158">
        <f t="shared" si="19"/>
        <v>643</v>
      </c>
      <c r="T44" s="158">
        <f t="shared" si="19"/>
        <v>3403</v>
      </c>
      <c r="U44" s="158">
        <f t="shared" si="19"/>
        <v>492</v>
      </c>
      <c r="V44" s="158">
        <f t="shared" si="19"/>
        <v>283</v>
      </c>
      <c r="W44" s="158">
        <f t="shared" si="19"/>
        <v>209</v>
      </c>
      <c r="X44" s="158">
        <f t="shared" si="19"/>
        <v>273</v>
      </c>
      <c r="Y44" s="158">
        <f t="shared" si="19"/>
        <v>206</v>
      </c>
      <c r="Z44" s="158">
        <f t="shared" si="19"/>
        <v>298</v>
      </c>
      <c r="AA44" s="158">
        <f t="shared" si="19"/>
        <v>249</v>
      </c>
      <c r="AB44" s="158">
        <f t="shared" si="19"/>
        <v>293</v>
      </c>
      <c r="AC44" s="158">
        <f t="shared" si="19"/>
        <v>40</v>
      </c>
      <c r="AD44" s="158">
        <f t="shared" si="19"/>
        <v>294</v>
      </c>
      <c r="AE44" s="158">
        <f t="shared" si="19"/>
        <v>126</v>
      </c>
      <c r="AF44" s="158">
        <f t="shared" si="19"/>
        <v>246</v>
      </c>
      <c r="AG44" s="158">
        <f t="shared" si="19"/>
        <v>203</v>
      </c>
      <c r="AH44" s="158">
        <f t="shared" ref="AH44:BC44" si="20">SUM(AH25:AH26)</f>
        <v>126</v>
      </c>
      <c r="AI44" s="158">
        <f t="shared" si="20"/>
        <v>224</v>
      </c>
      <c r="AJ44" s="158">
        <f t="shared" si="20"/>
        <v>203</v>
      </c>
      <c r="AK44" s="158">
        <f t="shared" si="20"/>
        <v>130</v>
      </c>
      <c r="AL44" s="158">
        <f t="shared" si="20"/>
        <v>11141</v>
      </c>
      <c r="AM44" s="158">
        <f t="shared" si="20"/>
        <v>1740</v>
      </c>
      <c r="AN44" s="158">
        <f t="shared" si="20"/>
        <v>925</v>
      </c>
      <c r="AO44" s="158">
        <f t="shared" si="20"/>
        <v>815</v>
      </c>
      <c r="AP44" s="158">
        <f t="shared" si="20"/>
        <v>776</v>
      </c>
      <c r="AQ44" s="158">
        <f t="shared" si="20"/>
        <v>747</v>
      </c>
      <c r="AR44" s="158">
        <f t="shared" si="20"/>
        <v>1031</v>
      </c>
      <c r="AS44" s="158">
        <f t="shared" si="20"/>
        <v>985</v>
      </c>
      <c r="AT44" s="158">
        <f t="shared" si="20"/>
        <v>883</v>
      </c>
      <c r="AU44" s="158">
        <f t="shared" si="20"/>
        <v>141</v>
      </c>
      <c r="AV44" s="158">
        <f t="shared" si="20"/>
        <v>876</v>
      </c>
      <c r="AW44" s="158">
        <f t="shared" si="20"/>
        <v>431</v>
      </c>
      <c r="AX44" s="158">
        <f t="shared" si="20"/>
        <v>737</v>
      </c>
      <c r="AY44" s="158">
        <f t="shared" si="20"/>
        <v>644</v>
      </c>
      <c r="AZ44" s="158">
        <f t="shared" si="20"/>
        <v>324</v>
      </c>
      <c r="BA44" s="158">
        <f t="shared" si="20"/>
        <v>667</v>
      </c>
      <c r="BB44" s="158">
        <f t="shared" si="20"/>
        <v>646</v>
      </c>
      <c r="BC44" s="158">
        <f t="shared" si="20"/>
        <v>513</v>
      </c>
    </row>
    <row r="45" spans="1:55" s="61" customFormat="1" ht="15" customHeight="1" x14ac:dyDescent="0.3">
      <c r="A45" s="64" t="s">
        <v>95</v>
      </c>
      <c r="B45" s="158">
        <f t="shared" ref="B45:AG45" si="21">B27</f>
        <v>519</v>
      </c>
      <c r="C45" s="158">
        <f t="shared" si="21"/>
        <v>95</v>
      </c>
      <c r="D45" s="158">
        <f t="shared" si="21"/>
        <v>55</v>
      </c>
      <c r="E45" s="158">
        <f t="shared" si="21"/>
        <v>40</v>
      </c>
      <c r="F45" s="158">
        <f t="shared" si="21"/>
        <v>38</v>
      </c>
      <c r="G45" s="158">
        <f t="shared" si="21"/>
        <v>43</v>
      </c>
      <c r="H45" s="158">
        <f t="shared" si="21"/>
        <v>53</v>
      </c>
      <c r="I45" s="158">
        <f t="shared" si="21"/>
        <v>37</v>
      </c>
      <c r="J45" s="158">
        <f t="shared" si="21"/>
        <v>48</v>
      </c>
      <c r="K45" s="158">
        <f t="shared" si="21"/>
        <v>3</v>
      </c>
      <c r="L45" s="158">
        <f t="shared" si="21"/>
        <v>50</v>
      </c>
      <c r="M45" s="158">
        <f t="shared" si="21"/>
        <v>9</v>
      </c>
      <c r="N45" s="158">
        <f t="shared" si="21"/>
        <v>33</v>
      </c>
      <c r="O45" s="158">
        <f t="shared" si="21"/>
        <v>24</v>
      </c>
      <c r="P45" s="158">
        <f t="shared" si="21"/>
        <v>7</v>
      </c>
      <c r="Q45" s="158">
        <f t="shared" si="21"/>
        <v>31</v>
      </c>
      <c r="R45" s="158">
        <f t="shared" si="21"/>
        <v>28</v>
      </c>
      <c r="S45" s="158">
        <f t="shared" si="21"/>
        <v>20</v>
      </c>
      <c r="T45" s="158">
        <f t="shared" si="21"/>
        <v>88</v>
      </c>
      <c r="U45" s="158">
        <f t="shared" si="21"/>
        <v>22</v>
      </c>
      <c r="V45" s="158">
        <f t="shared" si="21"/>
        <v>14</v>
      </c>
      <c r="W45" s="158">
        <f t="shared" si="21"/>
        <v>8</v>
      </c>
      <c r="X45" s="158">
        <f t="shared" si="21"/>
        <v>8</v>
      </c>
      <c r="Y45" s="158">
        <f t="shared" si="21"/>
        <v>7</v>
      </c>
      <c r="Z45" s="158">
        <f t="shared" si="21"/>
        <v>8</v>
      </c>
      <c r="AA45" s="158">
        <f t="shared" si="21"/>
        <v>3</v>
      </c>
      <c r="AB45" s="158">
        <f t="shared" si="21"/>
        <v>10</v>
      </c>
      <c r="AC45" s="158">
        <f t="shared" si="21"/>
        <v>0</v>
      </c>
      <c r="AD45" s="158">
        <f t="shared" si="21"/>
        <v>8</v>
      </c>
      <c r="AE45" s="158">
        <f t="shared" si="21"/>
        <v>1</v>
      </c>
      <c r="AF45" s="158">
        <f t="shared" si="21"/>
        <v>3</v>
      </c>
      <c r="AG45" s="158">
        <f t="shared" si="21"/>
        <v>2</v>
      </c>
      <c r="AH45" s="158">
        <f t="shared" ref="AH45:BC45" si="22">AH27</f>
        <v>2</v>
      </c>
      <c r="AI45" s="158">
        <f t="shared" si="22"/>
        <v>5</v>
      </c>
      <c r="AJ45" s="158">
        <f t="shared" si="22"/>
        <v>4</v>
      </c>
      <c r="AK45" s="158">
        <f t="shared" si="22"/>
        <v>5</v>
      </c>
      <c r="AL45" s="158">
        <f t="shared" si="22"/>
        <v>431</v>
      </c>
      <c r="AM45" s="158">
        <f t="shared" si="22"/>
        <v>73</v>
      </c>
      <c r="AN45" s="158">
        <f t="shared" si="22"/>
        <v>41</v>
      </c>
      <c r="AO45" s="158">
        <f t="shared" si="22"/>
        <v>32</v>
      </c>
      <c r="AP45" s="158">
        <f t="shared" si="22"/>
        <v>30</v>
      </c>
      <c r="AQ45" s="158">
        <f t="shared" si="22"/>
        <v>36</v>
      </c>
      <c r="AR45" s="158">
        <f t="shared" si="22"/>
        <v>45</v>
      </c>
      <c r="AS45" s="158">
        <f t="shared" si="22"/>
        <v>34</v>
      </c>
      <c r="AT45" s="158">
        <f t="shared" si="22"/>
        <v>38</v>
      </c>
      <c r="AU45" s="158">
        <f t="shared" si="22"/>
        <v>3</v>
      </c>
      <c r="AV45" s="158">
        <f t="shared" si="22"/>
        <v>42</v>
      </c>
      <c r="AW45" s="158">
        <f t="shared" si="22"/>
        <v>8</v>
      </c>
      <c r="AX45" s="158">
        <f t="shared" si="22"/>
        <v>30</v>
      </c>
      <c r="AY45" s="158">
        <f t="shared" si="22"/>
        <v>22</v>
      </c>
      <c r="AZ45" s="158">
        <f t="shared" si="22"/>
        <v>5</v>
      </c>
      <c r="BA45" s="158">
        <f t="shared" si="22"/>
        <v>26</v>
      </c>
      <c r="BB45" s="158">
        <f t="shared" si="22"/>
        <v>24</v>
      </c>
      <c r="BC45" s="158">
        <f t="shared" si="22"/>
        <v>15</v>
      </c>
    </row>
    <row r="46" spans="1:55" s="61" customFormat="1" ht="15" customHeight="1" x14ac:dyDescent="0.3"/>
    <row r="47" spans="1:55" s="56" customFormat="1" x14ac:dyDescent="0.3">
      <c r="A47" s="149" t="s">
        <v>136</v>
      </c>
      <c r="B47" s="149"/>
      <c r="C47" s="149"/>
      <c r="D47" s="149"/>
      <c r="E47" s="149"/>
      <c r="F47" s="149"/>
      <c r="G47" s="149"/>
      <c r="H47" s="149"/>
      <c r="I47" s="149"/>
    </row>
    <row r="48" spans="1:55" s="25" customFormat="1" x14ac:dyDescent="0.25">
      <c r="A48" s="26" t="s">
        <v>108</v>
      </c>
      <c r="M48" s="57"/>
    </row>
    <row r="49" spans="1:55" s="61" customFormat="1" ht="15" customHeight="1" x14ac:dyDescent="0.3">
      <c r="A49" s="156" t="s">
        <v>122</v>
      </c>
      <c r="B49" s="155" t="s">
        <v>134</v>
      </c>
      <c r="C49" s="155" t="s">
        <v>97</v>
      </c>
      <c r="D49" s="155" t="s">
        <v>97</v>
      </c>
      <c r="E49" s="155" t="s">
        <v>97</v>
      </c>
      <c r="F49" s="155" t="s">
        <v>97</v>
      </c>
      <c r="G49" s="155" t="s">
        <v>97</v>
      </c>
      <c r="H49" s="155" t="s">
        <v>97</v>
      </c>
      <c r="I49" s="155" t="s">
        <v>97</v>
      </c>
      <c r="J49" s="155" t="s">
        <v>97</v>
      </c>
      <c r="K49" s="155" t="s">
        <v>97</v>
      </c>
      <c r="L49" s="155" t="s">
        <v>97</v>
      </c>
      <c r="M49" s="155" t="s">
        <v>97</v>
      </c>
      <c r="N49" s="155" t="s">
        <v>97</v>
      </c>
      <c r="O49" s="155" t="s">
        <v>97</v>
      </c>
      <c r="P49" s="155" t="s">
        <v>97</v>
      </c>
      <c r="Q49" s="155" t="s">
        <v>97</v>
      </c>
      <c r="R49" s="155" t="s">
        <v>97</v>
      </c>
      <c r="S49" s="155" t="s">
        <v>97</v>
      </c>
      <c r="T49" s="155" t="s">
        <v>97</v>
      </c>
      <c r="U49" s="155" t="s">
        <v>97</v>
      </c>
      <c r="V49" s="155" t="s">
        <v>97</v>
      </c>
      <c r="W49" s="155" t="s">
        <v>97</v>
      </c>
      <c r="X49" s="155" t="s">
        <v>97</v>
      </c>
      <c r="Y49" s="155" t="s">
        <v>97</v>
      </c>
      <c r="Z49" s="155" t="s">
        <v>97</v>
      </c>
      <c r="AA49" s="155" t="s">
        <v>97</v>
      </c>
      <c r="AB49" s="155" t="s">
        <v>97</v>
      </c>
      <c r="AC49" s="155" t="s">
        <v>97</v>
      </c>
      <c r="AD49" s="155" t="s">
        <v>97</v>
      </c>
      <c r="AE49" s="155" t="s">
        <v>97</v>
      </c>
      <c r="AF49" s="155" t="s">
        <v>97</v>
      </c>
      <c r="AG49" s="155" t="s">
        <v>97</v>
      </c>
      <c r="AH49" s="155" t="s">
        <v>97</v>
      </c>
      <c r="AI49" s="155" t="s">
        <v>97</v>
      </c>
      <c r="AJ49" s="155" t="s">
        <v>97</v>
      </c>
      <c r="AK49" s="155" t="s">
        <v>97</v>
      </c>
      <c r="AL49" s="155" t="s">
        <v>97</v>
      </c>
      <c r="AM49" s="155" t="s">
        <v>97</v>
      </c>
      <c r="AN49" s="155" t="s">
        <v>97</v>
      </c>
      <c r="AO49" s="155" t="s">
        <v>97</v>
      </c>
      <c r="AP49" s="155" t="s">
        <v>97</v>
      </c>
      <c r="AQ49" s="155" t="s">
        <v>97</v>
      </c>
      <c r="AR49" s="155" t="s">
        <v>97</v>
      </c>
      <c r="AS49" s="155" t="s">
        <v>97</v>
      </c>
      <c r="AT49" s="155" t="s">
        <v>97</v>
      </c>
      <c r="AU49" s="155" t="s">
        <v>97</v>
      </c>
      <c r="AV49" s="155" t="s">
        <v>97</v>
      </c>
      <c r="AW49" s="155" t="s">
        <v>97</v>
      </c>
      <c r="AX49" s="155" t="s">
        <v>97</v>
      </c>
      <c r="AY49" s="155" t="s">
        <v>97</v>
      </c>
      <c r="AZ49" s="155" t="s">
        <v>97</v>
      </c>
      <c r="BA49" s="155" t="s">
        <v>97</v>
      </c>
      <c r="BB49" s="155" t="s">
        <v>97</v>
      </c>
      <c r="BC49" s="155" t="s">
        <v>97</v>
      </c>
    </row>
    <row r="50" spans="1:55" s="61" customFormat="1" ht="15" customHeight="1" x14ac:dyDescent="0.3">
      <c r="A50" s="154" t="s">
        <v>52</v>
      </c>
      <c r="B50" s="154" t="s">
        <v>53</v>
      </c>
      <c r="C50" s="154" t="s">
        <v>53</v>
      </c>
      <c r="D50" s="154" t="s">
        <v>53</v>
      </c>
      <c r="E50" s="154" t="s">
        <v>53</v>
      </c>
      <c r="F50" s="154" t="s">
        <v>53</v>
      </c>
      <c r="G50" s="154" t="s">
        <v>53</v>
      </c>
      <c r="H50" s="154" t="s">
        <v>53</v>
      </c>
      <c r="I50" s="154" t="s">
        <v>53</v>
      </c>
      <c r="J50" s="154" t="s">
        <v>53</v>
      </c>
      <c r="K50" s="154" t="s">
        <v>53</v>
      </c>
      <c r="L50" s="154" t="s">
        <v>53</v>
      </c>
      <c r="M50" s="154" t="s">
        <v>53</v>
      </c>
      <c r="N50" s="154" t="s">
        <v>53</v>
      </c>
      <c r="O50" s="154" t="s">
        <v>53</v>
      </c>
      <c r="P50" s="154" t="s">
        <v>53</v>
      </c>
      <c r="Q50" s="154" t="s">
        <v>53</v>
      </c>
      <c r="R50" s="154" t="s">
        <v>53</v>
      </c>
      <c r="S50" s="154" t="s">
        <v>53</v>
      </c>
      <c r="T50" s="154" t="s">
        <v>54</v>
      </c>
      <c r="U50" s="154" t="s">
        <v>54</v>
      </c>
      <c r="V50" s="154" t="s">
        <v>54</v>
      </c>
      <c r="W50" s="154" t="s">
        <v>54</v>
      </c>
      <c r="X50" s="154" t="s">
        <v>54</v>
      </c>
      <c r="Y50" s="154" t="s">
        <v>54</v>
      </c>
      <c r="Z50" s="154" t="s">
        <v>54</v>
      </c>
      <c r="AA50" s="154" t="s">
        <v>54</v>
      </c>
      <c r="AB50" s="154" t="s">
        <v>54</v>
      </c>
      <c r="AC50" s="154" t="s">
        <v>54</v>
      </c>
      <c r="AD50" s="154" t="s">
        <v>54</v>
      </c>
      <c r="AE50" s="154" t="s">
        <v>54</v>
      </c>
      <c r="AF50" s="154" t="s">
        <v>54</v>
      </c>
      <c r="AG50" s="154" t="s">
        <v>54</v>
      </c>
      <c r="AH50" s="154" t="s">
        <v>54</v>
      </c>
      <c r="AI50" s="154" t="s">
        <v>54</v>
      </c>
      <c r="AJ50" s="154" t="s">
        <v>54</v>
      </c>
      <c r="AK50" s="154" t="s">
        <v>54</v>
      </c>
      <c r="AL50" s="154" t="s">
        <v>55</v>
      </c>
      <c r="AM50" s="154" t="s">
        <v>55</v>
      </c>
      <c r="AN50" s="154" t="s">
        <v>55</v>
      </c>
      <c r="AO50" s="154" t="s">
        <v>55</v>
      </c>
      <c r="AP50" s="154" t="s">
        <v>55</v>
      </c>
      <c r="AQ50" s="154" t="s">
        <v>55</v>
      </c>
      <c r="AR50" s="154" t="s">
        <v>55</v>
      </c>
      <c r="AS50" s="154" t="s">
        <v>55</v>
      </c>
      <c r="AT50" s="154" t="s">
        <v>55</v>
      </c>
      <c r="AU50" s="154" t="s">
        <v>55</v>
      </c>
      <c r="AV50" s="154" t="s">
        <v>55</v>
      </c>
      <c r="AW50" s="154" t="s">
        <v>55</v>
      </c>
      <c r="AX50" s="154" t="s">
        <v>55</v>
      </c>
      <c r="AY50" s="154" t="s">
        <v>55</v>
      </c>
      <c r="AZ50" s="154" t="s">
        <v>55</v>
      </c>
      <c r="BA50" s="154" t="s">
        <v>55</v>
      </c>
      <c r="BB50" s="154" t="s">
        <v>55</v>
      </c>
      <c r="BC50" s="154" t="s">
        <v>55</v>
      </c>
    </row>
    <row r="51" spans="1:55" s="61" customFormat="1" ht="15" customHeight="1" x14ac:dyDescent="0.3">
      <c r="A51" s="154" t="s">
        <v>52</v>
      </c>
      <c r="B51" s="62" t="s">
        <v>57</v>
      </c>
      <c r="C51" s="62" t="s">
        <v>58</v>
      </c>
      <c r="D51" s="62" t="s">
        <v>119</v>
      </c>
      <c r="E51" s="62" t="s">
        <v>120</v>
      </c>
      <c r="F51" s="62" t="s">
        <v>61</v>
      </c>
      <c r="G51" s="62" t="s">
        <v>62</v>
      </c>
      <c r="H51" s="62" t="s">
        <v>63</v>
      </c>
      <c r="I51" s="62" t="s">
        <v>64</v>
      </c>
      <c r="J51" s="62" t="s">
        <v>65</v>
      </c>
      <c r="K51" s="62" t="s">
        <v>66</v>
      </c>
      <c r="L51" s="62" t="s">
        <v>67</v>
      </c>
      <c r="M51" s="62" t="s">
        <v>68</v>
      </c>
      <c r="N51" s="62" t="s">
        <v>69</v>
      </c>
      <c r="O51" s="62" t="s">
        <v>70</v>
      </c>
      <c r="P51" s="62" t="s">
        <v>71</v>
      </c>
      <c r="Q51" s="62" t="s">
        <v>72</v>
      </c>
      <c r="R51" s="62" t="s">
        <v>73</v>
      </c>
      <c r="S51" s="62" t="s">
        <v>74</v>
      </c>
      <c r="T51" s="62" t="s">
        <v>57</v>
      </c>
      <c r="U51" s="62" t="s">
        <v>58</v>
      </c>
      <c r="V51" s="62" t="s">
        <v>59</v>
      </c>
      <c r="W51" s="62" t="s">
        <v>60</v>
      </c>
      <c r="X51" s="62" t="s">
        <v>61</v>
      </c>
      <c r="Y51" s="62" t="s">
        <v>62</v>
      </c>
      <c r="Z51" s="62" t="s">
        <v>63</v>
      </c>
      <c r="AA51" s="62" t="s">
        <v>64</v>
      </c>
      <c r="AB51" s="62" t="s">
        <v>65</v>
      </c>
      <c r="AC51" s="62" t="s">
        <v>66</v>
      </c>
      <c r="AD51" s="62" t="s">
        <v>67</v>
      </c>
      <c r="AE51" s="62" t="s">
        <v>68</v>
      </c>
      <c r="AF51" s="62" t="s">
        <v>69</v>
      </c>
      <c r="AG51" s="62" t="s">
        <v>70</v>
      </c>
      <c r="AH51" s="62" t="s">
        <v>71</v>
      </c>
      <c r="AI51" s="62" t="s">
        <v>72</v>
      </c>
      <c r="AJ51" s="62" t="s">
        <v>73</v>
      </c>
      <c r="AK51" s="62" t="s">
        <v>74</v>
      </c>
      <c r="AL51" s="62" t="s">
        <v>57</v>
      </c>
      <c r="AM51" s="62" t="s">
        <v>58</v>
      </c>
      <c r="AN51" s="62" t="s">
        <v>59</v>
      </c>
      <c r="AO51" s="62" t="s">
        <v>60</v>
      </c>
      <c r="AP51" s="62" t="s">
        <v>61</v>
      </c>
      <c r="AQ51" s="62" t="s">
        <v>62</v>
      </c>
      <c r="AR51" s="62" t="s">
        <v>63</v>
      </c>
      <c r="AS51" s="62" t="s">
        <v>64</v>
      </c>
      <c r="AT51" s="62" t="s">
        <v>65</v>
      </c>
      <c r="AU51" s="62" t="s">
        <v>66</v>
      </c>
      <c r="AV51" s="62" t="s">
        <v>67</v>
      </c>
      <c r="AW51" s="62" t="s">
        <v>68</v>
      </c>
      <c r="AX51" s="62" t="s">
        <v>69</v>
      </c>
      <c r="AY51" s="62" t="s">
        <v>70</v>
      </c>
      <c r="AZ51" s="62" t="s">
        <v>71</v>
      </c>
      <c r="BA51" s="62" t="s">
        <v>72</v>
      </c>
      <c r="BB51" s="62" t="s">
        <v>73</v>
      </c>
      <c r="BC51" s="62" t="s">
        <v>74</v>
      </c>
    </row>
    <row r="52" spans="1:55" s="61" customFormat="1" ht="15" customHeight="1" x14ac:dyDescent="0.3">
      <c r="A52" s="63" t="s">
        <v>31</v>
      </c>
      <c r="B52" s="65">
        <f>SUM(B53:B63)</f>
        <v>100</v>
      </c>
      <c r="C52" s="65">
        <f t="shared" ref="C52:BC52" si="23">SUM(C53:C63)</f>
        <v>100</v>
      </c>
      <c r="D52" s="65">
        <f t="shared" si="23"/>
        <v>100</v>
      </c>
      <c r="E52" s="65">
        <f t="shared" si="23"/>
        <v>100</v>
      </c>
      <c r="F52" s="65">
        <f t="shared" si="23"/>
        <v>99.999999999999986</v>
      </c>
      <c r="G52" s="65">
        <f t="shared" si="23"/>
        <v>99.999999999999986</v>
      </c>
      <c r="H52" s="65">
        <f t="shared" si="23"/>
        <v>100</v>
      </c>
      <c r="I52" s="65">
        <f t="shared" si="23"/>
        <v>99.999999999999986</v>
      </c>
      <c r="J52" s="65">
        <f t="shared" si="23"/>
        <v>99.999999999999986</v>
      </c>
      <c r="K52" s="65">
        <f t="shared" si="23"/>
        <v>100</v>
      </c>
      <c r="L52" s="65">
        <f t="shared" si="23"/>
        <v>100.00000000000001</v>
      </c>
      <c r="M52" s="65">
        <f t="shared" si="23"/>
        <v>100</v>
      </c>
      <c r="N52" s="65">
        <f t="shared" si="23"/>
        <v>100.00000000000001</v>
      </c>
      <c r="O52" s="65">
        <f t="shared" si="23"/>
        <v>100</v>
      </c>
      <c r="P52" s="65">
        <f t="shared" si="23"/>
        <v>99.999999999999986</v>
      </c>
      <c r="Q52" s="65">
        <f t="shared" si="23"/>
        <v>99.999999999999986</v>
      </c>
      <c r="R52" s="65">
        <f t="shared" si="23"/>
        <v>100.00000000000003</v>
      </c>
      <c r="S52" s="65">
        <f t="shared" si="23"/>
        <v>100</v>
      </c>
      <c r="T52" s="65">
        <f t="shared" si="23"/>
        <v>100</v>
      </c>
      <c r="U52" s="65">
        <f t="shared" si="23"/>
        <v>99.999999999999986</v>
      </c>
      <c r="V52" s="65">
        <f t="shared" si="23"/>
        <v>99.999999999999986</v>
      </c>
      <c r="W52" s="65">
        <f t="shared" si="23"/>
        <v>100</v>
      </c>
      <c r="X52" s="65">
        <f t="shared" si="23"/>
        <v>100</v>
      </c>
      <c r="Y52" s="65">
        <f t="shared" si="23"/>
        <v>100</v>
      </c>
      <c r="Z52" s="65">
        <f t="shared" si="23"/>
        <v>99.999999999999986</v>
      </c>
      <c r="AA52" s="65">
        <f t="shared" si="23"/>
        <v>100</v>
      </c>
      <c r="AB52" s="65">
        <f t="shared" si="23"/>
        <v>99.999999999999986</v>
      </c>
      <c r="AC52" s="65">
        <f t="shared" si="23"/>
        <v>100.00000000000001</v>
      </c>
      <c r="AD52" s="65">
        <f t="shared" si="23"/>
        <v>100</v>
      </c>
      <c r="AE52" s="65">
        <f t="shared" si="23"/>
        <v>99.999999999999986</v>
      </c>
      <c r="AF52" s="65">
        <f t="shared" si="23"/>
        <v>99.999999999999986</v>
      </c>
      <c r="AG52" s="65">
        <f t="shared" si="23"/>
        <v>100</v>
      </c>
      <c r="AH52" s="65">
        <f t="shared" si="23"/>
        <v>99.999999999999986</v>
      </c>
      <c r="AI52" s="65">
        <f t="shared" si="23"/>
        <v>100</v>
      </c>
      <c r="AJ52" s="65">
        <f t="shared" si="23"/>
        <v>100</v>
      </c>
      <c r="AK52" s="65">
        <f t="shared" si="23"/>
        <v>99.999999999999986</v>
      </c>
      <c r="AL52" s="65">
        <f t="shared" si="23"/>
        <v>100</v>
      </c>
      <c r="AM52" s="65">
        <f t="shared" si="23"/>
        <v>100</v>
      </c>
      <c r="AN52" s="65">
        <f t="shared" si="23"/>
        <v>100.00000000000001</v>
      </c>
      <c r="AO52" s="65">
        <f t="shared" si="23"/>
        <v>100</v>
      </c>
      <c r="AP52" s="65">
        <f t="shared" si="23"/>
        <v>100</v>
      </c>
      <c r="AQ52" s="65">
        <f t="shared" si="23"/>
        <v>100</v>
      </c>
      <c r="AR52" s="65">
        <f t="shared" si="23"/>
        <v>99.999999999999986</v>
      </c>
      <c r="AS52" s="65">
        <f t="shared" si="23"/>
        <v>100</v>
      </c>
      <c r="AT52" s="65">
        <f t="shared" si="23"/>
        <v>100.00000000000001</v>
      </c>
      <c r="AU52" s="65">
        <f t="shared" si="23"/>
        <v>100</v>
      </c>
      <c r="AV52" s="65">
        <f t="shared" si="23"/>
        <v>100</v>
      </c>
      <c r="AW52" s="65">
        <f t="shared" si="23"/>
        <v>100.00000000000001</v>
      </c>
      <c r="AX52" s="65">
        <f t="shared" si="23"/>
        <v>100</v>
      </c>
      <c r="AY52" s="65">
        <f t="shared" si="23"/>
        <v>100</v>
      </c>
      <c r="AZ52" s="65">
        <f t="shared" si="23"/>
        <v>100</v>
      </c>
      <c r="BA52" s="65">
        <f t="shared" si="23"/>
        <v>100</v>
      </c>
      <c r="BB52" s="65">
        <f t="shared" si="23"/>
        <v>100</v>
      </c>
      <c r="BC52" s="65">
        <f t="shared" si="23"/>
        <v>100</v>
      </c>
    </row>
    <row r="53" spans="1:55" s="61" customFormat="1" ht="15" customHeight="1" x14ac:dyDescent="0.3">
      <c r="A53" s="63" t="s">
        <v>109</v>
      </c>
      <c r="B53" s="65">
        <f t="shared" ref="B53:BC57" si="24">B35/B$34*100</f>
        <v>8.0243479723965567</v>
      </c>
      <c r="C53" s="65">
        <f t="shared" si="24"/>
        <v>9.3115494054435484</v>
      </c>
      <c r="D53" s="65">
        <f t="shared" si="24"/>
        <v>7.7748500570192007</v>
      </c>
      <c r="E53" s="65">
        <f t="shared" si="24"/>
        <v>10.297090994413631</v>
      </c>
      <c r="F53" s="65">
        <f t="shared" si="24"/>
        <v>5.4420786024518728</v>
      </c>
      <c r="G53" s="65">
        <f t="shared" si="24"/>
        <v>6.0049982868774814</v>
      </c>
      <c r="H53" s="65">
        <f t="shared" si="24"/>
        <v>10.188624647331356</v>
      </c>
      <c r="I53" s="65">
        <f t="shared" si="24"/>
        <v>8.6786222601764873</v>
      </c>
      <c r="J53" s="65">
        <f t="shared" si="24"/>
        <v>6.1545516686423305</v>
      </c>
      <c r="K53" s="65">
        <f t="shared" si="24"/>
        <v>9.0709091751192634</v>
      </c>
      <c r="L53" s="65">
        <f t="shared" si="24"/>
        <v>9.1842874851070491</v>
      </c>
      <c r="M53" s="65">
        <f t="shared" si="24"/>
        <v>4.8907817007830747</v>
      </c>
      <c r="N53" s="65">
        <f t="shared" si="24"/>
        <v>4.4301055302819297</v>
      </c>
      <c r="O53" s="65">
        <f t="shared" si="24"/>
        <v>4.3963318471213571</v>
      </c>
      <c r="P53" s="65">
        <f t="shared" si="24"/>
        <v>4.0522448979591834</v>
      </c>
      <c r="Q53" s="65">
        <f t="shared" si="24"/>
        <v>7.6326236015878752</v>
      </c>
      <c r="R53" s="65">
        <f t="shared" si="24"/>
        <v>4.5807823677257202</v>
      </c>
      <c r="S53" s="65">
        <f t="shared" si="24"/>
        <v>4.8420779977659425</v>
      </c>
      <c r="T53" s="65">
        <f t="shared" si="24"/>
        <v>8.0422559839976469</v>
      </c>
      <c r="U53" s="65">
        <f t="shared" si="24"/>
        <v>9.3315820980870434</v>
      </c>
      <c r="V53" s="65">
        <f t="shared" si="24"/>
        <v>7.8973437464003498</v>
      </c>
      <c r="W53" s="65">
        <f t="shared" si="24"/>
        <v>10.240242870070352</v>
      </c>
      <c r="X53" s="65">
        <f t="shared" si="24"/>
        <v>5.6357269298853225</v>
      </c>
      <c r="Y53" s="65">
        <f t="shared" si="24"/>
        <v>5.9627650062588167</v>
      </c>
      <c r="Z53" s="65">
        <f t="shared" si="24"/>
        <v>10.059099937024657</v>
      </c>
      <c r="AA53" s="65">
        <f t="shared" si="24"/>
        <v>8.5299515008520128</v>
      </c>
      <c r="AB53" s="65">
        <f t="shared" si="24"/>
        <v>6.2799342958416187</v>
      </c>
      <c r="AC53" s="65">
        <f t="shared" si="24"/>
        <v>9.2303402119353031</v>
      </c>
      <c r="AD53" s="65">
        <f t="shared" si="24"/>
        <v>8.8016402541940888</v>
      </c>
      <c r="AE53" s="65">
        <f t="shared" si="24"/>
        <v>4.9470652343141834</v>
      </c>
      <c r="AF53" s="65">
        <f t="shared" si="24"/>
        <v>4.7541852417620101</v>
      </c>
      <c r="AG53" s="65">
        <f t="shared" si="24"/>
        <v>4.4632657080953315</v>
      </c>
      <c r="AH53" s="65">
        <f t="shared" si="24"/>
        <v>4.0787442099845599</v>
      </c>
      <c r="AI53" s="65">
        <f t="shared" si="24"/>
        <v>8.0021752703981957</v>
      </c>
      <c r="AJ53" s="65">
        <f t="shared" si="24"/>
        <v>4.7044044505973437</v>
      </c>
      <c r="AK53" s="65">
        <f t="shared" si="24"/>
        <v>4.7649668831586398</v>
      </c>
      <c r="AL53" s="65">
        <f t="shared" si="24"/>
        <v>8.0056464750111598</v>
      </c>
      <c r="AM53" s="65">
        <f t="shared" si="24"/>
        <v>9.2906465787821713</v>
      </c>
      <c r="AN53" s="65">
        <f t="shared" si="24"/>
        <v>7.6489621971430832</v>
      </c>
      <c r="AO53" s="65">
        <f t="shared" si="24"/>
        <v>10.356989070926204</v>
      </c>
      <c r="AP53" s="65">
        <f t="shared" si="24"/>
        <v>5.2480382516821873</v>
      </c>
      <c r="AQ53" s="65">
        <f t="shared" si="24"/>
        <v>6.048461302525304</v>
      </c>
      <c r="AR53" s="65">
        <f t="shared" si="24"/>
        <v>10.328623133864349</v>
      </c>
      <c r="AS53" s="65">
        <f t="shared" si="24"/>
        <v>8.8404556372024441</v>
      </c>
      <c r="AT53" s="65">
        <f t="shared" si="24"/>
        <v>6.0289583982818939</v>
      </c>
      <c r="AU53" s="65">
        <f t="shared" si="24"/>
        <v>8.9125819255977117</v>
      </c>
      <c r="AV53" s="65">
        <f t="shared" si="24"/>
        <v>9.6178777260066486</v>
      </c>
      <c r="AW53" s="65">
        <f t="shared" si="24"/>
        <v>4.8335378646926097</v>
      </c>
      <c r="AX53" s="65">
        <f t="shared" si="24"/>
        <v>4.1107253679068476</v>
      </c>
      <c r="AY53" s="65">
        <f t="shared" si="24"/>
        <v>4.3309208500153993</v>
      </c>
      <c r="AZ53" s="65">
        <f t="shared" si="24"/>
        <v>4.0249320336847685</v>
      </c>
      <c r="BA53" s="65">
        <f t="shared" si="24"/>
        <v>7.2664497974334923</v>
      </c>
      <c r="BB53" s="65">
        <f t="shared" si="24"/>
        <v>4.4557920111978015</v>
      </c>
      <c r="BC53" s="65">
        <f t="shared" si="24"/>
        <v>4.9202778049496239</v>
      </c>
    </row>
    <row r="54" spans="1:55" s="61" customFormat="1" ht="15" customHeight="1" x14ac:dyDescent="0.3">
      <c r="A54" s="63" t="s">
        <v>110</v>
      </c>
      <c r="B54" s="65">
        <f t="shared" si="24"/>
        <v>9.5279709125007148</v>
      </c>
      <c r="C54" s="65">
        <f t="shared" si="24"/>
        <v>10.344628309068982</v>
      </c>
      <c r="D54" s="65">
        <f t="shared" si="24"/>
        <v>10.126454184197314</v>
      </c>
      <c r="E54" s="65">
        <f t="shared" si="24"/>
        <v>10.484551368136231</v>
      </c>
      <c r="F54" s="65">
        <f t="shared" si="24"/>
        <v>7.8034264582671247</v>
      </c>
      <c r="G54" s="65">
        <f t="shared" si="24"/>
        <v>8.2189572122458028</v>
      </c>
      <c r="H54" s="65">
        <f t="shared" si="24"/>
        <v>10.915507355323291</v>
      </c>
      <c r="I54" s="65">
        <f t="shared" si="24"/>
        <v>9.7625960717335598</v>
      </c>
      <c r="J54" s="65">
        <f t="shared" si="24"/>
        <v>8.3817154525711022</v>
      </c>
      <c r="K54" s="65">
        <f t="shared" si="24"/>
        <v>14.5755175767681</v>
      </c>
      <c r="L54" s="65">
        <f t="shared" si="24"/>
        <v>9.4183625576161649</v>
      </c>
      <c r="M54" s="65">
        <f t="shared" si="24"/>
        <v>8.3783094224088863</v>
      </c>
      <c r="N54" s="65">
        <f t="shared" si="24"/>
        <v>7.0931204159316685</v>
      </c>
      <c r="O54" s="65">
        <f t="shared" si="24"/>
        <v>6.6645898639045189</v>
      </c>
      <c r="P54" s="65">
        <f t="shared" si="24"/>
        <v>6.5273469387755103</v>
      </c>
      <c r="Q54" s="65">
        <f t="shared" si="24"/>
        <v>9.5693492120774692</v>
      </c>
      <c r="R54" s="65">
        <f t="shared" si="24"/>
        <v>7.2952245923825485</v>
      </c>
      <c r="S54" s="65">
        <f t="shared" si="24"/>
        <v>7.040520632659339</v>
      </c>
      <c r="T54" s="65">
        <f t="shared" si="24"/>
        <v>9.685605930937113</v>
      </c>
      <c r="U54" s="65">
        <f t="shared" si="24"/>
        <v>10.489243901204123</v>
      </c>
      <c r="V54" s="65">
        <f t="shared" si="24"/>
        <v>10.399244361508513</v>
      </c>
      <c r="W54" s="65">
        <f t="shared" si="24"/>
        <v>10.546263050860652</v>
      </c>
      <c r="X54" s="65">
        <f t="shared" si="24"/>
        <v>8.0639575155853152</v>
      </c>
      <c r="Y54" s="65">
        <f t="shared" si="24"/>
        <v>8.4285402054481509</v>
      </c>
      <c r="Z54" s="65">
        <f t="shared" si="24"/>
        <v>10.808143196240856</v>
      </c>
      <c r="AA54" s="65">
        <f t="shared" si="24"/>
        <v>9.9445099838336173</v>
      </c>
      <c r="AB54" s="65">
        <f t="shared" si="24"/>
        <v>8.6694907927725424</v>
      </c>
      <c r="AC54" s="65">
        <f t="shared" si="24"/>
        <v>15.36066183305447</v>
      </c>
      <c r="AD54" s="65">
        <f t="shared" si="24"/>
        <v>9.3249810260650889</v>
      </c>
      <c r="AE54" s="65">
        <f t="shared" si="24"/>
        <v>8.6330375214074433</v>
      </c>
      <c r="AF54" s="65">
        <f t="shared" si="24"/>
        <v>7.572403903108146</v>
      </c>
      <c r="AG54" s="65">
        <f t="shared" si="24"/>
        <v>6.9450462871774672</v>
      </c>
      <c r="AH54" s="65">
        <f t="shared" si="24"/>
        <v>6.7807514153371082</v>
      </c>
      <c r="AI54" s="65">
        <f t="shared" si="24"/>
        <v>9.8491409696066388</v>
      </c>
      <c r="AJ54" s="65">
        <f t="shared" si="24"/>
        <v>7.5270471209557499</v>
      </c>
      <c r="AK54" s="65">
        <f t="shared" si="24"/>
        <v>7.2021091891196711</v>
      </c>
      <c r="AL54" s="65">
        <f t="shared" si="24"/>
        <v>9.3633512466883477</v>
      </c>
      <c r="AM54" s="65">
        <f t="shared" si="24"/>
        <v>10.193731237530534</v>
      </c>
      <c r="AN54" s="65">
        <f t="shared" si="24"/>
        <v>9.8461052797727096</v>
      </c>
      <c r="AO54" s="65">
        <f t="shared" si="24"/>
        <v>10.419528799032172</v>
      </c>
      <c r="AP54" s="65">
        <f t="shared" si="24"/>
        <v>7.5423679796402343</v>
      </c>
      <c r="AQ54" s="65">
        <f t="shared" si="24"/>
        <v>8.0032716491156322</v>
      </c>
      <c r="AR54" s="65">
        <f t="shared" si="24"/>
        <v>11.031553318628958</v>
      </c>
      <c r="AS54" s="65">
        <f t="shared" si="24"/>
        <v>9.5645763477681864</v>
      </c>
      <c r="AT54" s="65">
        <f t="shared" si="24"/>
        <v>8.0934566490006574</v>
      </c>
      <c r="AU54" s="65">
        <f t="shared" si="24"/>
        <v>13.795809101818518</v>
      </c>
      <c r="AV54" s="65">
        <f t="shared" si="24"/>
        <v>9.5241762614399228</v>
      </c>
      <c r="AW54" s="65">
        <f t="shared" si="24"/>
        <v>8.119235184672025</v>
      </c>
      <c r="AX54" s="65">
        <f t="shared" si="24"/>
        <v>6.6207871209560967</v>
      </c>
      <c r="AY54" s="65">
        <f t="shared" si="24"/>
        <v>6.3905143209116115</v>
      </c>
      <c r="AZ54" s="65">
        <f t="shared" si="24"/>
        <v>6.2661627213049531</v>
      </c>
      <c r="BA54" s="65">
        <f t="shared" si="24"/>
        <v>9.2921148741692772</v>
      </c>
      <c r="BB54" s="65">
        <f t="shared" si="24"/>
        <v>7.0608362062261856</v>
      </c>
      <c r="BC54" s="65">
        <f t="shared" si="24"/>
        <v>6.8766506896214414</v>
      </c>
    </row>
    <row r="55" spans="1:55" s="61" customFormat="1" ht="15" customHeight="1" x14ac:dyDescent="0.3">
      <c r="A55" s="63" t="s">
        <v>100</v>
      </c>
      <c r="B55" s="65">
        <f t="shared" si="24"/>
        <v>11.380961450934223</v>
      </c>
      <c r="C55" s="65">
        <f t="shared" si="24"/>
        <v>14.579293710430704</v>
      </c>
      <c r="D55" s="65">
        <f t="shared" si="24"/>
        <v>13.637902783237523</v>
      </c>
      <c r="E55" s="65">
        <f t="shared" si="24"/>
        <v>15.183042199801308</v>
      </c>
      <c r="F55" s="65">
        <f t="shared" si="24"/>
        <v>10.62221323394871</v>
      </c>
      <c r="G55" s="65">
        <f t="shared" si="24"/>
        <v>9.4463591107886415</v>
      </c>
      <c r="H55" s="65">
        <f t="shared" si="24"/>
        <v>11.605904388660504</v>
      </c>
      <c r="I55" s="65">
        <f t="shared" si="24"/>
        <v>10.857386848847138</v>
      </c>
      <c r="J55" s="65">
        <f t="shared" si="24"/>
        <v>9.6536388256772767</v>
      </c>
      <c r="K55" s="65">
        <f t="shared" si="24"/>
        <v>11.389004677875041</v>
      </c>
      <c r="L55" s="65">
        <f t="shared" si="24"/>
        <v>9.6187404474504472</v>
      </c>
      <c r="M55" s="65">
        <f t="shared" si="24"/>
        <v>7.7031774380311262</v>
      </c>
      <c r="N55" s="65">
        <f t="shared" si="24"/>
        <v>8.1530653297434483</v>
      </c>
      <c r="O55" s="65">
        <f t="shared" si="24"/>
        <v>7.3382527598761706</v>
      </c>
      <c r="P55" s="65">
        <f t="shared" si="24"/>
        <v>8.32</v>
      </c>
      <c r="Q55" s="65">
        <f t="shared" si="24"/>
        <v>9.482136412847348</v>
      </c>
      <c r="R55" s="65">
        <f t="shared" si="24"/>
        <v>8.638267706386543</v>
      </c>
      <c r="S55" s="65">
        <f t="shared" si="24"/>
        <v>7.8175843033138532</v>
      </c>
      <c r="T55" s="65">
        <f t="shared" si="24"/>
        <v>12.297460958642391</v>
      </c>
      <c r="U55" s="65">
        <f t="shared" si="24"/>
        <v>15.010289996217571</v>
      </c>
      <c r="V55" s="65">
        <f t="shared" si="24"/>
        <v>14.263444452123696</v>
      </c>
      <c r="W55" s="65">
        <f t="shared" si="24"/>
        <v>15.483453503420225</v>
      </c>
      <c r="X55" s="65">
        <f t="shared" si="24"/>
        <v>11.662048795505273</v>
      </c>
      <c r="Y55" s="65">
        <f t="shared" si="24"/>
        <v>10.943988555306086</v>
      </c>
      <c r="Z55" s="65">
        <f t="shared" si="24"/>
        <v>12.4382357215521</v>
      </c>
      <c r="AA55" s="65">
        <f t="shared" si="24"/>
        <v>12.378205968453708</v>
      </c>
      <c r="AB55" s="65">
        <f t="shared" si="24"/>
        <v>10.791043485778507</v>
      </c>
      <c r="AC55" s="65">
        <f t="shared" si="24"/>
        <v>12.744004461795875</v>
      </c>
      <c r="AD55" s="65">
        <f t="shared" si="24"/>
        <v>10.530250682495272</v>
      </c>
      <c r="AE55" s="65">
        <f t="shared" si="24"/>
        <v>8.7887280087186674</v>
      </c>
      <c r="AF55" s="65">
        <f t="shared" si="24"/>
        <v>9.4616080057361973</v>
      </c>
      <c r="AG55" s="65">
        <f t="shared" si="24"/>
        <v>8.6113846759897577</v>
      </c>
      <c r="AH55" s="65">
        <f t="shared" si="24"/>
        <v>9.5599588265568709</v>
      </c>
      <c r="AI55" s="65">
        <f t="shared" si="24"/>
        <v>10.487623114262121</v>
      </c>
      <c r="AJ55" s="65">
        <f t="shared" si="24"/>
        <v>9.7036353381531057</v>
      </c>
      <c r="AK55" s="65">
        <f t="shared" si="24"/>
        <v>9.1280303517458687</v>
      </c>
      <c r="AL55" s="65">
        <f t="shared" si="24"/>
        <v>10.42385278198075</v>
      </c>
      <c r="AM55" s="65">
        <f t="shared" si="24"/>
        <v>14.129576799487859</v>
      </c>
      <c r="AN55" s="65">
        <f t="shared" si="24"/>
        <v>12.995028016731119</v>
      </c>
      <c r="AO55" s="65">
        <f t="shared" si="24"/>
        <v>14.866513563944309</v>
      </c>
      <c r="AP55" s="65">
        <f t="shared" si="24"/>
        <v>9.5802726203559097</v>
      </c>
      <c r="AQ55" s="65">
        <f t="shared" si="24"/>
        <v>7.9051221756466621</v>
      </c>
      <c r="AR55" s="65">
        <f t="shared" si="24"/>
        <v>10.706268121396175</v>
      </c>
      <c r="AS55" s="65">
        <f t="shared" si="24"/>
        <v>9.2019214763025854</v>
      </c>
      <c r="AT55" s="65">
        <f t="shared" si="24"/>
        <v>8.5143233225951711</v>
      </c>
      <c r="AU55" s="65">
        <f t="shared" si="24"/>
        <v>10.043385950336933</v>
      </c>
      <c r="AV55" s="65">
        <f t="shared" si="24"/>
        <v>8.5858780340662584</v>
      </c>
      <c r="AW55" s="65">
        <f t="shared" si="24"/>
        <v>6.5991053402478128</v>
      </c>
      <c r="AX55" s="65">
        <f t="shared" si="24"/>
        <v>6.8634981105410304</v>
      </c>
      <c r="AY55" s="65">
        <f t="shared" si="24"/>
        <v>6.0940868493994458</v>
      </c>
      <c r="AZ55" s="65">
        <f t="shared" si="24"/>
        <v>7.0419733439427095</v>
      </c>
      <c r="BA55" s="65">
        <f t="shared" si="24"/>
        <v>8.4858403017542461</v>
      </c>
      <c r="BB55" s="65">
        <f t="shared" si="24"/>
        <v>7.5611083750226804</v>
      </c>
      <c r="BC55" s="65">
        <f t="shared" si="24"/>
        <v>6.4886367341615303</v>
      </c>
    </row>
    <row r="56" spans="1:55" s="61" customFormat="1" ht="15" customHeight="1" x14ac:dyDescent="0.3">
      <c r="A56" s="63" t="s">
        <v>111</v>
      </c>
      <c r="B56" s="65">
        <f t="shared" si="24"/>
        <v>12.525716943241472</v>
      </c>
      <c r="C56" s="65">
        <f t="shared" si="24"/>
        <v>15.840340415695255</v>
      </c>
      <c r="D56" s="65">
        <f t="shared" si="24"/>
        <v>12.732990569452499</v>
      </c>
      <c r="E56" s="65">
        <f t="shared" si="24"/>
        <v>17.833197709538762</v>
      </c>
      <c r="F56" s="65">
        <f t="shared" si="24"/>
        <v>9.0014349136644238</v>
      </c>
      <c r="G56" s="65">
        <f t="shared" si="24"/>
        <v>9.2498538807263628</v>
      </c>
      <c r="H56" s="65">
        <f t="shared" si="24"/>
        <v>15.134635284792708</v>
      </c>
      <c r="I56" s="65">
        <f t="shared" si="24"/>
        <v>12.482208938229434</v>
      </c>
      <c r="J56" s="65">
        <f t="shared" si="24"/>
        <v>9.1223728725567383</v>
      </c>
      <c r="K56" s="65">
        <f t="shared" si="24"/>
        <v>10.861006901023575</v>
      </c>
      <c r="L56" s="65">
        <f t="shared" si="24"/>
        <v>13.52941884394594</v>
      </c>
      <c r="M56" s="65">
        <f t="shared" si="24"/>
        <v>7.0751476851215829</v>
      </c>
      <c r="N56" s="65">
        <f t="shared" si="24"/>
        <v>6.6180794107634693</v>
      </c>
      <c r="O56" s="65">
        <f t="shared" si="24"/>
        <v>6.5438757033546864</v>
      </c>
      <c r="P56" s="65">
        <f t="shared" si="24"/>
        <v>6.6938775510204076</v>
      </c>
      <c r="Q56" s="65">
        <f t="shared" si="24"/>
        <v>10.368298648702835</v>
      </c>
      <c r="R56" s="65">
        <f t="shared" si="24"/>
        <v>7.7527872655796877</v>
      </c>
      <c r="S56" s="65">
        <f t="shared" si="24"/>
        <v>7.9762348027391488</v>
      </c>
      <c r="T56" s="65">
        <f t="shared" si="24"/>
        <v>13.210731273147482</v>
      </c>
      <c r="U56" s="65">
        <f t="shared" si="24"/>
        <v>16.491096398352408</v>
      </c>
      <c r="V56" s="65">
        <f t="shared" si="24"/>
        <v>13.204475468626411</v>
      </c>
      <c r="W56" s="65">
        <f t="shared" si="24"/>
        <v>18.573332944118476</v>
      </c>
      <c r="X56" s="65">
        <f t="shared" si="24"/>
        <v>9.6725159701377663</v>
      </c>
      <c r="Y56" s="65">
        <f t="shared" si="24"/>
        <v>9.9107870213991944</v>
      </c>
      <c r="Z56" s="65">
        <f t="shared" si="24"/>
        <v>15.566414765295741</v>
      </c>
      <c r="AA56" s="65">
        <f t="shared" si="24"/>
        <v>13.296849740027088</v>
      </c>
      <c r="AB56" s="65">
        <f t="shared" si="24"/>
        <v>9.6879052476873859</v>
      </c>
      <c r="AC56" s="65">
        <f t="shared" si="24"/>
        <v>10.85703662390779</v>
      </c>
      <c r="AD56" s="65">
        <f t="shared" si="24"/>
        <v>14.57311478381042</v>
      </c>
      <c r="AE56" s="65">
        <f t="shared" si="24"/>
        <v>7.4225439825626651</v>
      </c>
      <c r="AF56" s="65">
        <f t="shared" si="24"/>
        <v>7.2513015556317617</v>
      </c>
      <c r="AG56" s="65">
        <f t="shared" si="24"/>
        <v>7.4414024029938934</v>
      </c>
      <c r="AH56" s="65">
        <f t="shared" si="24"/>
        <v>7.488419969119918</v>
      </c>
      <c r="AI56" s="65">
        <f t="shared" si="24"/>
        <v>10.797800559930714</v>
      </c>
      <c r="AJ56" s="65">
        <f t="shared" si="24"/>
        <v>8.5627852125314057</v>
      </c>
      <c r="AK56" s="65">
        <f t="shared" si="24"/>
        <v>8.7775705742395989</v>
      </c>
      <c r="AL56" s="65">
        <f t="shared" si="24"/>
        <v>11.810350324933188</v>
      </c>
      <c r="AM56" s="65">
        <f t="shared" si="24"/>
        <v>15.161318391726178</v>
      </c>
      <c r="AN56" s="65">
        <f t="shared" si="24"/>
        <v>12.248441322705391</v>
      </c>
      <c r="AO56" s="65">
        <f t="shared" si="24"/>
        <v>17.0533535647645</v>
      </c>
      <c r="AP56" s="65">
        <f t="shared" si="24"/>
        <v>8.3289953149401352</v>
      </c>
      <c r="AQ56" s="65">
        <f t="shared" si="24"/>
        <v>8.5696759022594833</v>
      </c>
      <c r="AR56" s="65">
        <f t="shared" si="24"/>
        <v>14.667940754897277</v>
      </c>
      <c r="AS56" s="65">
        <f t="shared" si="24"/>
        <v>11.595443627975554</v>
      </c>
      <c r="AT56" s="65">
        <f t="shared" si="24"/>
        <v>8.5558904014687034</v>
      </c>
      <c r="AU56" s="65">
        <f t="shared" si="24"/>
        <v>10.864949690759715</v>
      </c>
      <c r="AV56" s="65">
        <f t="shared" si="24"/>
        <v>12.346772433799273</v>
      </c>
      <c r="AW56" s="65">
        <f t="shared" si="24"/>
        <v>6.7218241558133096</v>
      </c>
      <c r="AX56" s="65">
        <f t="shared" si="24"/>
        <v>5.9940397554456357</v>
      </c>
      <c r="AY56" s="65">
        <f t="shared" si="24"/>
        <v>5.6667693255312592</v>
      </c>
      <c r="AZ56" s="65">
        <f t="shared" si="24"/>
        <v>5.8749419799748033</v>
      </c>
      <c r="BA56" s="65">
        <f t="shared" si="24"/>
        <v>9.9427225736922988</v>
      </c>
      <c r="BB56" s="65">
        <f t="shared" si="24"/>
        <v>6.9338241011949506</v>
      </c>
      <c r="BC56" s="65">
        <f t="shared" si="24"/>
        <v>7.1635853793733082</v>
      </c>
    </row>
    <row r="57" spans="1:55" s="61" customFormat="1" ht="15" customHeight="1" x14ac:dyDescent="0.3">
      <c r="A57" s="63" t="s">
        <v>102</v>
      </c>
      <c r="B57" s="65">
        <f t="shared" si="24"/>
        <v>15.461359480448033</v>
      </c>
      <c r="C57" s="65">
        <f t="shared" si="24"/>
        <v>17.017286924624628</v>
      </c>
      <c r="D57" s="65">
        <f t="shared" si="24"/>
        <v>16.56475863169489</v>
      </c>
      <c r="E57" s="65">
        <f t="shared" si="24"/>
        <v>17.30750989720881</v>
      </c>
      <c r="F57" s="65">
        <f t="shared" si="24"/>
        <v>12.670576565644891</v>
      </c>
      <c r="G57" s="65">
        <f t="shared" si="24"/>
        <v>13.847068545055121</v>
      </c>
      <c r="H57" s="65">
        <f t="shared" si="24"/>
        <v>17.921071420708138</v>
      </c>
      <c r="I57" s="65">
        <f t="shared" si="24"/>
        <v>15.853686307998863</v>
      </c>
      <c r="J57" s="65">
        <f t="shared" si="24"/>
        <v>13.08004464710616</v>
      </c>
      <c r="K57" s="65">
        <f t="shared" si="24"/>
        <v>19.417812977629566</v>
      </c>
      <c r="L57" s="65">
        <f t="shared" si="24"/>
        <v>16.091006462638248</v>
      </c>
      <c r="M57" s="65">
        <f t="shared" si="24"/>
        <v>12.013031617372873</v>
      </c>
      <c r="N57" s="65">
        <f t="shared" si="24"/>
        <v>10.890353727601894</v>
      </c>
      <c r="O57" s="65">
        <f t="shared" si="24"/>
        <v>11.072603726562956</v>
      </c>
      <c r="P57" s="65">
        <f t="shared" si="24"/>
        <v>9.9559183673469391</v>
      </c>
      <c r="Q57" s="65">
        <f t="shared" si="24"/>
        <v>14.445246401218975</v>
      </c>
      <c r="R57" s="65">
        <f t="shared" si="24"/>
        <v>12.074498936650127</v>
      </c>
      <c r="S57" s="65">
        <f t="shared" si="24"/>
        <v>12.303508118696476</v>
      </c>
      <c r="T57" s="65">
        <f t="shared" si="24"/>
        <v>16.151311802568554</v>
      </c>
      <c r="U57" s="65">
        <f t="shared" si="24"/>
        <v>17.270515214600778</v>
      </c>
      <c r="V57" s="65">
        <f t="shared" si="24"/>
        <v>16.875926309888577</v>
      </c>
      <c r="W57" s="65">
        <f t="shared" si="24"/>
        <v>17.520506757742943</v>
      </c>
      <c r="X57" s="65">
        <f t="shared" si="24"/>
        <v>13.374509351189101</v>
      </c>
      <c r="Y57" s="65">
        <f t="shared" si="24"/>
        <v>14.94565757316855</v>
      </c>
      <c r="Z57" s="65">
        <f t="shared" si="24"/>
        <v>18.758780216053868</v>
      </c>
      <c r="AA57" s="65">
        <f t="shared" si="24"/>
        <v>16.299646087298466</v>
      </c>
      <c r="AB57" s="65">
        <f t="shared" si="24"/>
        <v>13.865306475317714</v>
      </c>
      <c r="AC57" s="65">
        <f t="shared" si="24"/>
        <v>18.944041643428147</v>
      </c>
      <c r="AD57" s="65">
        <f t="shared" si="24"/>
        <v>17.076541419816717</v>
      </c>
      <c r="AE57" s="65">
        <f t="shared" si="24"/>
        <v>13.066324147594582</v>
      </c>
      <c r="AF57" s="65">
        <f t="shared" si="24"/>
        <v>11.955606821086761</v>
      </c>
      <c r="AG57" s="65">
        <f t="shared" si="24"/>
        <v>12.223754185542642</v>
      </c>
      <c r="AH57" s="65">
        <f t="shared" si="24"/>
        <v>11.496397323726198</v>
      </c>
      <c r="AI57" s="65">
        <f t="shared" si="24"/>
        <v>15.166468609639672</v>
      </c>
      <c r="AJ57" s="65">
        <f t="shared" si="24"/>
        <v>13.203096959442137</v>
      </c>
      <c r="AK57" s="65">
        <f t="shared" si="24"/>
        <v>13.7483120056588</v>
      </c>
      <c r="AL57" s="65">
        <f t="shared" si="24"/>
        <v>14.740836072511406</v>
      </c>
      <c r="AM57" s="65">
        <f t="shared" si="24"/>
        <v>16.753059486739634</v>
      </c>
      <c r="AN57" s="65">
        <f t="shared" si="24"/>
        <v>16.244968826454105</v>
      </c>
      <c r="AO57" s="65">
        <f t="shared" ref="AO57:BC57" si="25">AO39/AO$34*100</f>
        <v>17.083085566650947</v>
      </c>
      <c r="AP57" s="65">
        <f t="shared" si="25"/>
        <v>11.965218732527426</v>
      </c>
      <c r="AQ57" s="65">
        <f t="shared" si="25"/>
        <v>12.716491156323483</v>
      </c>
      <c r="AR57" s="65">
        <f t="shared" si="25"/>
        <v>17.015622852430475</v>
      </c>
      <c r="AS57" s="65">
        <f t="shared" si="25"/>
        <v>15.368243323583267</v>
      </c>
      <c r="AT57" s="65">
        <f t="shared" si="25"/>
        <v>12.293463576847136</v>
      </c>
      <c r="AU57" s="65">
        <f t="shared" si="25"/>
        <v>19.888304255515553</v>
      </c>
      <c r="AV57" s="65">
        <f t="shared" si="25"/>
        <v>14.97426418678681</v>
      </c>
      <c r="AW57" s="65">
        <f t="shared" si="25"/>
        <v>10.941767942678437</v>
      </c>
      <c r="AX57" s="65">
        <f t="shared" si="25"/>
        <v>9.84054809671572</v>
      </c>
      <c r="AY57" s="65">
        <f t="shared" si="25"/>
        <v>9.9476439790575917</v>
      </c>
      <c r="AZ57" s="65">
        <f t="shared" si="25"/>
        <v>8.3681453484516943</v>
      </c>
      <c r="BA57" s="65">
        <f t="shared" si="25"/>
        <v>13.730616480731236</v>
      </c>
      <c r="BB57" s="65">
        <f t="shared" si="25"/>
        <v>10.933409367790766</v>
      </c>
      <c r="BC57" s="65">
        <f t="shared" si="25"/>
        <v>10.838305781081873</v>
      </c>
    </row>
    <row r="58" spans="1:55" s="61" customFormat="1" ht="15" customHeight="1" x14ac:dyDescent="0.3">
      <c r="A58" s="63" t="s">
        <v>112</v>
      </c>
      <c r="B58" s="65">
        <f t="shared" ref="B58:BC62" si="26">B40/B$34*100</f>
        <v>15.970475791216939</v>
      </c>
      <c r="C58" s="65">
        <f t="shared" si="26"/>
        <v>15.606593577056616</v>
      </c>
      <c r="D58" s="65">
        <f t="shared" si="26"/>
        <v>16.882353628016862</v>
      </c>
      <c r="E58" s="65">
        <f t="shared" si="26"/>
        <v>14.78840191903509</v>
      </c>
      <c r="F58" s="65">
        <f t="shared" si="26"/>
        <v>17.491501266383537</v>
      </c>
      <c r="G58" s="65">
        <f t="shared" si="26"/>
        <v>16.996190821694178</v>
      </c>
      <c r="H58" s="65">
        <f t="shared" si="26"/>
        <v>14.645853057090644</v>
      </c>
      <c r="I58" s="65">
        <f t="shared" si="26"/>
        <v>16.152006831767721</v>
      </c>
      <c r="J58" s="65">
        <f t="shared" si="26"/>
        <v>16.751317349207859</v>
      </c>
      <c r="K58" s="65">
        <f t="shared" si="26"/>
        <v>16.208142281506184</v>
      </c>
      <c r="L58" s="65">
        <f t="shared" si="26"/>
        <v>15.650536146245772</v>
      </c>
      <c r="M58" s="65">
        <f t="shared" si="26"/>
        <v>17.396424155594371</v>
      </c>
      <c r="N58" s="65">
        <f t="shared" si="26"/>
        <v>16.397425184910098</v>
      </c>
      <c r="O58" s="65">
        <f t="shared" si="26"/>
        <v>16.308093689764608</v>
      </c>
      <c r="P58" s="65">
        <f t="shared" si="26"/>
        <v>16.953469387755103</v>
      </c>
      <c r="Q58" s="65">
        <f t="shared" si="26"/>
        <v>15.838646296964592</v>
      </c>
      <c r="R58" s="65">
        <f t="shared" si="26"/>
        <v>17.272668685957338</v>
      </c>
      <c r="S58" s="65">
        <f t="shared" si="26"/>
        <v>17.360897508539605</v>
      </c>
      <c r="T58" s="65">
        <f t="shared" si="26"/>
        <v>16.543228837544095</v>
      </c>
      <c r="U58" s="65">
        <f t="shared" si="26"/>
        <v>15.683383815369769</v>
      </c>
      <c r="V58" s="65">
        <f t="shared" si="26"/>
        <v>16.968845270732064</v>
      </c>
      <c r="W58" s="65">
        <f t="shared" si="26"/>
        <v>14.868980548987555</v>
      </c>
      <c r="X58" s="65">
        <f t="shared" si="26"/>
        <v>18.017393981374585</v>
      </c>
      <c r="Y58" s="65">
        <f t="shared" si="26"/>
        <v>17.882334240696217</v>
      </c>
      <c r="Z58" s="65">
        <f t="shared" si="26"/>
        <v>15.250326987356488</v>
      </c>
      <c r="AA58" s="65">
        <f t="shared" si="26"/>
        <v>16.594573338576485</v>
      </c>
      <c r="AB58" s="65">
        <f t="shared" si="26"/>
        <v>17.705541627042447</v>
      </c>
      <c r="AC58" s="65">
        <f t="shared" si="26"/>
        <v>16.345975088306378</v>
      </c>
      <c r="AD58" s="65">
        <f t="shared" si="26"/>
        <v>16.573590548148484</v>
      </c>
      <c r="AE58" s="65">
        <f t="shared" si="26"/>
        <v>19.107115055270125</v>
      </c>
      <c r="AF58" s="65">
        <f t="shared" si="26"/>
        <v>17.401876734108551</v>
      </c>
      <c r="AG58" s="65">
        <f t="shared" si="26"/>
        <v>17.998818199724244</v>
      </c>
      <c r="AH58" s="65">
        <f t="shared" si="26"/>
        <v>18.309315491507977</v>
      </c>
      <c r="AI58" s="65">
        <f t="shared" si="26"/>
        <v>16.66901649580052</v>
      </c>
      <c r="AJ58" s="65">
        <f t="shared" si="26"/>
        <v>18.430497872122238</v>
      </c>
      <c r="AK58" s="65">
        <f t="shared" si="26"/>
        <v>18.156388656678025</v>
      </c>
      <c r="AL58" s="65">
        <f t="shared" si="26"/>
        <v>15.372344639810162</v>
      </c>
      <c r="AM58" s="65">
        <f t="shared" si="26"/>
        <v>15.526467901027392</v>
      </c>
      <c r="AN58" s="65">
        <f t="shared" si="26"/>
        <v>16.793465393418042</v>
      </c>
      <c r="AO58" s="65">
        <f t="shared" si="26"/>
        <v>14.703500174291046</v>
      </c>
      <c r="AP58" s="65">
        <f t="shared" si="26"/>
        <v>16.964543929666263</v>
      </c>
      <c r="AQ58" s="65">
        <f t="shared" si="26"/>
        <v>16.084244964727535</v>
      </c>
      <c r="AR58" s="65">
        <f t="shared" si="26"/>
        <v>13.992499460039662</v>
      </c>
      <c r="AS58" s="65">
        <f t="shared" si="26"/>
        <v>15.67025754441036</v>
      </c>
      <c r="AT58" s="65">
        <f t="shared" si="26"/>
        <v>15.795489971942223</v>
      </c>
      <c r="AU58" s="65">
        <f t="shared" si="26"/>
        <v>16.071263731191728</v>
      </c>
      <c r="AV58" s="65">
        <f t="shared" si="26"/>
        <v>14.604592655345474</v>
      </c>
      <c r="AW58" s="65">
        <f t="shared" si="26"/>
        <v>15.656545663275404</v>
      </c>
      <c r="AX58" s="65">
        <f t="shared" si="26"/>
        <v>15.407539402132169</v>
      </c>
      <c r="AY58" s="65">
        <f t="shared" si="26"/>
        <v>14.655836156452109</v>
      </c>
      <c r="AZ58" s="65">
        <f t="shared" si="26"/>
        <v>15.555997612890394</v>
      </c>
      <c r="BA58" s="65">
        <f t="shared" si="26"/>
        <v>15.015866046660149</v>
      </c>
      <c r="BB58" s="65">
        <f t="shared" si="26"/>
        <v>16.102024417429174</v>
      </c>
      <c r="BC58" s="65">
        <f t="shared" si="26"/>
        <v>16.554175225798037</v>
      </c>
    </row>
    <row r="59" spans="1:55" s="61" customFormat="1" ht="15" customHeight="1" x14ac:dyDescent="0.3">
      <c r="A59" s="63" t="s">
        <v>104</v>
      </c>
      <c r="B59" s="65">
        <f t="shared" si="26"/>
        <v>13.535867603291956</v>
      </c>
      <c r="C59" s="65">
        <f t="shared" si="26"/>
        <v>10.0231313559902</v>
      </c>
      <c r="D59" s="65">
        <f t="shared" si="26"/>
        <v>12.576139119063095</v>
      </c>
      <c r="E59" s="65">
        <f t="shared" si="26"/>
        <v>8.3857939483498001</v>
      </c>
      <c r="F59" s="65">
        <f t="shared" si="26"/>
        <v>18.05391038049288</v>
      </c>
      <c r="G59" s="65">
        <f t="shared" si="26"/>
        <v>17.534312836326261</v>
      </c>
      <c r="H59" s="65">
        <f t="shared" si="26"/>
        <v>10.367593172146334</v>
      </c>
      <c r="I59" s="65">
        <f t="shared" si="26"/>
        <v>12.8511243951039</v>
      </c>
      <c r="J59" s="65">
        <f t="shared" si="26"/>
        <v>17.569847628771427</v>
      </c>
      <c r="K59" s="65">
        <f t="shared" si="26"/>
        <v>10.631744708443334</v>
      </c>
      <c r="L59" s="65">
        <f t="shared" si="26"/>
        <v>12.972211859001359</v>
      </c>
      <c r="M59" s="65">
        <f t="shared" si="26"/>
        <v>19.771161658783583</v>
      </c>
      <c r="N59" s="65">
        <f t="shared" si="26"/>
        <v>20.504131464116611</v>
      </c>
      <c r="O59" s="65">
        <f t="shared" si="26"/>
        <v>20.118377757442417</v>
      </c>
      <c r="P59" s="65">
        <f t="shared" si="26"/>
        <v>20.440816326530612</v>
      </c>
      <c r="Q59" s="65">
        <f t="shared" si="26"/>
        <v>15.150968362805244</v>
      </c>
      <c r="R59" s="65">
        <f t="shared" si="26"/>
        <v>19.394212798865759</v>
      </c>
      <c r="S59" s="65">
        <f t="shared" si="26"/>
        <v>19.866927846400415</v>
      </c>
      <c r="T59" s="65">
        <f t="shared" si="26"/>
        <v>13.26763140924521</v>
      </c>
      <c r="U59" s="65">
        <f t="shared" si="26"/>
        <v>9.9197946170364215</v>
      </c>
      <c r="V59" s="65">
        <f t="shared" si="26"/>
        <v>12.47725021309927</v>
      </c>
      <c r="W59" s="65">
        <f t="shared" si="26"/>
        <v>8.2995202926895715</v>
      </c>
      <c r="X59" s="65">
        <f t="shared" si="26"/>
        <v>18.07511737089202</v>
      </c>
      <c r="Y59" s="65">
        <f t="shared" si="26"/>
        <v>16.978282898527688</v>
      </c>
      <c r="Z59" s="65">
        <f t="shared" si="26"/>
        <v>9.9652424550695144</v>
      </c>
      <c r="AA59" s="65">
        <f t="shared" si="26"/>
        <v>12.365098090619128</v>
      </c>
      <c r="AB59" s="65">
        <f t="shared" si="26"/>
        <v>17.715915967839543</v>
      </c>
      <c r="AC59" s="65">
        <f t="shared" si="26"/>
        <v>10.350436884179215</v>
      </c>
      <c r="AD59" s="65">
        <f t="shared" si="26"/>
        <v>12.508071002163595</v>
      </c>
      <c r="AE59" s="65">
        <f t="shared" si="26"/>
        <v>19.990658570761326</v>
      </c>
      <c r="AF59" s="65">
        <f t="shared" si="26"/>
        <v>20.690837671852105</v>
      </c>
      <c r="AG59" s="65">
        <f t="shared" si="26"/>
        <v>19.88969864092968</v>
      </c>
      <c r="AH59" s="65">
        <f t="shared" si="26"/>
        <v>20.625321667524446</v>
      </c>
      <c r="AI59" s="65">
        <f t="shared" si="26"/>
        <v>14.948941569820137</v>
      </c>
      <c r="AJ59" s="65">
        <f t="shared" si="26"/>
        <v>19.194482900066657</v>
      </c>
      <c r="AK59" s="65">
        <f t="shared" si="26"/>
        <v>19.056652305317986</v>
      </c>
      <c r="AL59" s="65">
        <f t="shared" si="26"/>
        <v>13.81598907034132</v>
      </c>
      <c r="AM59" s="65">
        <f t="shared" si="26"/>
        <v>10.130956598484707</v>
      </c>
      <c r="AN59" s="65">
        <f t="shared" si="26"/>
        <v>12.677768131954858</v>
      </c>
      <c r="AO59" s="65">
        <f t="shared" si="26"/>
        <v>8.4766962619696926</v>
      </c>
      <c r="AP59" s="65">
        <f t="shared" si="26"/>
        <v>18.032660458480343</v>
      </c>
      <c r="AQ59" s="65">
        <f t="shared" si="26"/>
        <v>18.106533074327778</v>
      </c>
      <c r="AR59" s="65">
        <f t="shared" si="26"/>
        <v>10.80247923607066</v>
      </c>
      <c r="AS59" s="65">
        <f t="shared" si="26"/>
        <v>13.380181208532496</v>
      </c>
      <c r="AT59" s="65">
        <f t="shared" si="26"/>
        <v>17.423533894488898</v>
      </c>
      <c r="AU59" s="65">
        <f t="shared" si="26"/>
        <v>10.911104957075603</v>
      </c>
      <c r="AV59" s="65">
        <f t="shared" si="26"/>
        <v>13.498145224434261</v>
      </c>
      <c r="AW59" s="65">
        <f t="shared" si="26"/>
        <v>19.547919718142591</v>
      </c>
      <c r="AX59" s="65">
        <f t="shared" si="26"/>
        <v>20.320132722971522</v>
      </c>
      <c r="AY59" s="65">
        <f t="shared" si="26"/>
        <v>20.341854019094548</v>
      </c>
      <c r="AZ59" s="65">
        <f t="shared" si="26"/>
        <v>20.250646508852199</v>
      </c>
      <c r="BA59" s="65">
        <f t="shared" si="26"/>
        <v>15.351148542119864</v>
      </c>
      <c r="BB59" s="65">
        <f t="shared" si="26"/>
        <v>19.596153347676196</v>
      </c>
      <c r="BC59" s="65">
        <f t="shared" si="26"/>
        <v>20.688643255404479</v>
      </c>
    </row>
    <row r="60" spans="1:55" s="61" customFormat="1" ht="15" customHeight="1" x14ac:dyDescent="0.3">
      <c r="A60" s="63" t="s">
        <v>105</v>
      </c>
      <c r="B60" s="65">
        <f t="shared" si="26"/>
        <v>8.083284849441565</v>
      </c>
      <c r="C60" s="65">
        <f t="shared" si="26"/>
        <v>4.5979843327265346</v>
      </c>
      <c r="D60" s="65">
        <f t="shared" si="26"/>
        <v>6.064663275354083</v>
      </c>
      <c r="E60" s="65">
        <f t="shared" si="26"/>
        <v>3.6573493951844402</v>
      </c>
      <c r="F60" s="65">
        <f t="shared" si="26"/>
        <v>10.992979516366683</v>
      </c>
      <c r="G60" s="65">
        <f t="shared" si="26"/>
        <v>11.319708970715682</v>
      </c>
      <c r="H60" s="65">
        <f t="shared" si="26"/>
        <v>5.6813857007608517</v>
      </c>
      <c r="I60" s="65">
        <f t="shared" si="26"/>
        <v>7.939652718474238</v>
      </c>
      <c r="J60" s="65">
        <f t="shared" si="26"/>
        <v>11.194656191324963</v>
      </c>
      <c r="K60" s="65">
        <f t="shared" si="26"/>
        <v>4.8237691630772082</v>
      </c>
      <c r="L60" s="65">
        <f t="shared" si="26"/>
        <v>7.9549420528805079</v>
      </c>
      <c r="M60" s="65">
        <f t="shared" si="26"/>
        <v>13.326006319549389</v>
      </c>
      <c r="N60" s="65">
        <f t="shared" si="26"/>
        <v>14.469408597159038</v>
      </c>
      <c r="O60" s="65">
        <f t="shared" si="26"/>
        <v>15.570179708339014</v>
      </c>
      <c r="P60" s="65">
        <f t="shared" si="26"/>
        <v>14.674285714285714</v>
      </c>
      <c r="Q60" s="65">
        <f t="shared" si="26"/>
        <v>10.106660251012469</v>
      </c>
      <c r="R60" s="65">
        <f t="shared" si="26"/>
        <v>13.300251337243024</v>
      </c>
      <c r="S60" s="65">
        <f t="shared" si="26"/>
        <v>14.348156902106165</v>
      </c>
      <c r="T60" s="65">
        <f t="shared" si="26"/>
        <v>7.1958780246123162</v>
      </c>
      <c r="U60" s="65">
        <f t="shared" si="26"/>
        <v>4.0799611630822934</v>
      </c>
      <c r="V60" s="65">
        <f t="shared" si="26"/>
        <v>5.5006488968753118</v>
      </c>
      <c r="W60" s="65">
        <f t="shared" si="26"/>
        <v>3.1798853762248105</v>
      </c>
      <c r="X60" s="65">
        <f t="shared" si="26"/>
        <v>10.107365504502425</v>
      </c>
      <c r="Y60" s="65">
        <f t="shared" si="26"/>
        <v>10.024041804923604</v>
      </c>
      <c r="Z60" s="65">
        <f t="shared" si="26"/>
        <v>4.8672673545511795</v>
      </c>
      <c r="AA60" s="65">
        <f t="shared" si="26"/>
        <v>7.1394241272338013</v>
      </c>
      <c r="AB60" s="65">
        <f t="shared" si="26"/>
        <v>9.9974064148007269</v>
      </c>
      <c r="AC60" s="65">
        <f t="shared" si="26"/>
        <v>4.3084216397099837</v>
      </c>
      <c r="AD60" s="65">
        <f t="shared" si="26"/>
        <v>7.012992897518096</v>
      </c>
      <c r="AE60" s="65">
        <f t="shared" si="26"/>
        <v>12.058228242254398</v>
      </c>
      <c r="AF60" s="65">
        <f t="shared" si="26"/>
        <v>13.096611279109643</v>
      </c>
      <c r="AG60" s="65">
        <f t="shared" si="26"/>
        <v>14.110695292495567</v>
      </c>
      <c r="AH60" s="65">
        <f t="shared" si="26"/>
        <v>13.175501801338138</v>
      </c>
      <c r="AI60" s="65">
        <f t="shared" si="26"/>
        <v>9.0475135450865078</v>
      </c>
      <c r="AJ60" s="65">
        <f t="shared" si="26"/>
        <v>11.977644464954111</v>
      </c>
      <c r="AK60" s="65">
        <f t="shared" si="26"/>
        <v>13.542537457398238</v>
      </c>
      <c r="AL60" s="65">
        <f t="shared" si="26"/>
        <v>9.0100117683206076</v>
      </c>
      <c r="AM60" s="65">
        <f t="shared" si="26"/>
        <v>5.1385082011025967</v>
      </c>
      <c r="AN60" s="65">
        <f t="shared" si="26"/>
        <v>6.6443058953515903</v>
      </c>
      <c r="AO60" s="65">
        <f t="shared" si="26"/>
        <v>4.1604297812134758</v>
      </c>
      <c r="AP60" s="65">
        <f t="shared" si="26"/>
        <v>11.88038637283822</v>
      </c>
      <c r="AQ60" s="65">
        <f t="shared" si="26"/>
        <v>12.653102954708107</v>
      </c>
      <c r="AR60" s="65">
        <f t="shared" si="26"/>
        <v>6.561336221848431</v>
      </c>
      <c r="AS60" s="65">
        <f t="shared" si="26"/>
        <v>8.8107298280659201</v>
      </c>
      <c r="AT60" s="65">
        <f t="shared" si="26"/>
        <v>12.393917350791508</v>
      </c>
      <c r="AU60" s="65">
        <f t="shared" si="26"/>
        <v>5.3355487861164956</v>
      </c>
      <c r="AV60" s="65">
        <f t="shared" si="26"/>
        <v>9.0222958142400564</v>
      </c>
      <c r="AW60" s="65">
        <f t="shared" si="26"/>
        <v>14.615415066703614</v>
      </c>
      <c r="AX60" s="65">
        <f t="shared" si="26"/>
        <v>15.822298688131738</v>
      </c>
      <c r="AY60" s="65">
        <f t="shared" si="26"/>
        <v>16.996458269171544</v>
      </c>
      <c r="AZ60" s="65">
        <f t="shared" si="26"/>
        <v>16.219083615144882</v>
      </c>
      <c r="BA60" s="65">
        <f t="shared" si="26"/>
        <v>11.156125890594129</v>
      </c>
      <c r="BB60" s="65">
        <f t="shared" si="26"/>
        <v>14.637497083905751</v>
      </c>
      <c r="BC60" s="65">
        <f t="shared" si="26"/>
        <v>15.165150477681047</v>
      </c>
    </row>
    <row r="61" spans="1:55" s="61" customFormat="1" ht="15" customHeight="1" x14ac:dyDescent="0.3">
      <c r="A61" s="63" t="s">
        <v>113</v>
      </c>
      <c r="B61" s="65">
        <f t="shared" si="26"/>
        <v>4.7780934416536729</v>
      </c>
      <c r="C61" s="65">
        <f t="shared" si="26"/>
        <v>2.3253019927032055</v>
      </c>
      <c r="D61" s="65">
        <f t="shared" si="26"/>
        <v>3.1483160848632514</v>
      </c>
      <c r="E61" s="65">
        <f t="shared" si="26"/>
        <v>1.7974729043627597</v>
      </c>
      <c r="F61" s="65">
        <f t="shared" si="26"/>
        <v>6.8750662082647169</v>
      </c>
      <c r="G61" s="65">
        <f t="shared" si="26"/>
        <v>6.3788620835600707</v>
      </c>
      <c r="H61" s="65">
        <f t="shared" si="26"/>
        <v>3.1047421941100795</v>
      </c>
      <c r="I61" s="65">
        <f t="shared" si="26"/>
        <v>4.6991175633361797</v>
      </c>
      <c r="J61" s="65">
        <f t="shared" si="26"/>
        <v>7.0327844738823089</v>
      </c>
      <c r="K61" s="65">
        <f t="shared" si="26"/>
        <v>2.5959890695197072</v>
      </c>
      <c r="L61" s="65">
        <f t="shared" si="26"/>
        <v>4.8463769511270502</v>
      </c>
      <c r="M61" s="65">
        <f t="shared" si="26"/>
        <v>8.3351323768963557</v>
      </c>
      <c r="N61" s="65">
        <f t="shared" si="26"/>
        <v>9.8721876644075142</v>
      </c>
      <c r="O61" s="65">
        <f t="shared" si="26"/>
        <v>10.291855688168065</v>
      </c>
      <c r="P61" s="65">
        <f t="shared" si="26"/>
        <v>10.889795918367346</v>
      </c>
      <c r="Q61" s="65">
        <f t="shared" si="26"/>
        <v>6.481815630137536</v>
      </c>
      <c r="R61" s="65">
        <f t="shared" si="26"/>
        <v>8.5609331700715341</v>
      </c>
      <c r="S61" s="65">
        <f t="shared" si="26"/>
        <v>7.3707726926875061</v>
      </c>
      <c r="T61" s="65">
        <f t="shared" si="26"/>
        <v>3.2829065514724185</v>
      </c>
      <c r="U61" s="65">
        <f t="shared" si="26"/>
        <v>1.5710486265609966</v>
      </c>
      <c r="V61" s="65">
        <f t="shared" si="26"/>
        <v>2.1847474677663357</v>
      </c>
      <c r="W61" s="65">
        <f t="shared" si="26"/>
        <v>1.1822401261056135</v>
      </c>
      <c r="X61" s="65">
        <f t="shared" si="26"/>
        <v>4.8506888324482409</v>
      </c>
      <c r="Y61" s="65">
        <f t="shared" si="26"/>
        <v>4.5003874505752144</v>
      </c>
      <c r="Z61" s="65">
        <f t="shared" si="26"/>
        <v>2.101196531511893</v>
      </c>
      <c r="AA61" s="65">
        <f t="shared" si="26"/>
        <v>3.1764757285795429</v>
      </c>
      <c r="AB61" s="65">
        <f t="shared" si="26"/>
        <v>4.7635514826662053</v>
      </c>
      <c r="AC61" s="65">
        <f t="shared" si="26"/>
        <v>1.6731734523145567</v>
      </c>
      <c r="AD61" s="65">
        <f t="shared" si="26"/>
        <v>3.2567201712751617</v>
      </c>
      <c r="AE61" s="65">
        <f t="shared" si="26"/>
        <v>5.4919819399034715</v>
      </c>
      <c r="AF61" s="65">
        <f t="shared" si="26"/>
        <v>7.0393116563269631</v>
      </c>
      <c r="AG61" s="65">
        <f t="shared" si="26"/>
        <v>7.5083710852865861</v>
      </c>
      <c r="AH61" s="65">
        <f t="shared" si="26"/>
        <v>7.6621204323211529</v>
      </c>
      <c r="AI61" s="65">
        <f t="shared" si="26"/>
        <v>4.5700819754677839</v>
      </c>
      <c r="AJ61" s="65">
        <f t="shared" si="26"/>
        <v>6.1657180946521049</v>
      </c>
      <c r="AK61" s="65">
        <f t="shared" si="26"/>
        <v>5.1893768889460485</v>
      </c>
      <c r="AL61" s="65">
        <f t="shared" si="26"/>
        <v>6.3395305425601611</v>
      </c>
      <c r="AM61" s="65">
        <f t="shared" si="26"/>
        <v>3.1123168814056545</v>
      </c>
      <c r="AN61" s="65">
        <f t="shared" si="26"/>
        <v>4.1385841685739093</v>
      </c>
      <c r="AO61" s="65">
        <f t="shared" si="26"/>
        <v>2.4457134655211306</v>
      </c>
      <c r="AP61" s="65">
        <f t="shared" si="26"/>
        <v>8.9035417510170252</v>
      </c>
      <c r="AQ61" s="65">
        <f t="shared" si="26"/>
        <v>8.3120335344034348</v>
      </c>
      <c r="AR61" s="65">
        <f t="shared" si="26"/>
        <v>4.1894377213019256</v>
      </c>
      <c r="AS61" s="65">
        <f t="shared" si="26"/>
        <v>6.3565670257544404</v>
      </c>
      <c r="AT61" s="65">
        <f t="shared" si="26"/>
        <v>9.3058297828120118</v>
      </c>
      <c r="AU61" s="65">
        <f t="shared" si="26"/>
        <v>3.5124157666389739</v>
      </c>
      <c r="AV61" s="65">
        <f t="shared" si="26"/>
        <v>6.6476696574120417</v>
      </c>
      <c r="AW61" s="65">
        <f t="shared" si="26"/>
        <v>11.226792288507976</v>
      </c>
      <c r="AX61" s="65">
        <f t="shared" si="26"/>
        <v>12.6639835325202</v>
      </c>
      <c r="AY61" s="65">
        <f t="shared" si="26"/>
        <v>13.012011087157378</v>
      </c>
      <c r="AZ61" s="65">
        <f t="shared" si="26"/>
        <v>14.216563888336317</v>
      </c>
      <c r="BA61" s="65">
        <f t="shared" si="26"/>
        <v>8.3760751990739823</v>
      </c>
      <c r="BB61" s="65">
        <f t="shared" si="26"/>
        <v>10.982658959537572</v>
      </c>
      <c r="BC61" s="65">
        <f t="shared" si="26"/>
        <v>9.5829665134174569</v>
      </c>
    </row>
    <row r="62" spans="1:55" s="61" customFormat="1" ht="15" customHeight="1" x14ac:dyDescent="0.3">
      <c r="A62" s="63" t="s">
        <v>114</v>
      </c>
      <c r="B62" s="65">
        <f t="shared" si="26"/>
        <v>0.68739209281683766</v>
      </c>
      <c r="C62" s="65">
        <f t="shared" si="26"/>
        <v>0.33944238376151437</v>
      </c>
      <c r="D62" s="65">
        <f t="shared" si="26"/>
        <v>0.47016514161389628</v>
      </c>
      <c r="E62" s="65">
        <f t="shared" si="26"/>
        <v>0.25560509013574029</v>
      </c>
      <c r="F62" s="65">
        <f t="shared" si="26"/>
        <v>1.0102177409258564</v>
      </c>
      <c r="G62" s="65">
        <f t="shared" si="26"/>
        <v>0.9603563294838463</v>
      </c>
      <c r="H62" s="65">
        <f t="shared" si="26"/>
        <v>0.41801260013902303</v>
      </c>
      <c r="I62" s="65">
        <f t="shared" si="26"/>
        <v>0.70253344719612865</v>
      </c>
      <c r="J62" s="65">
        <f t="shared" si="26"/>
        <v>1.0175386984849404</v>
      </c>
      <c r="K62" s="65">
        <f t="shared" si="26"/>
        <v>0.41915612986892686</v>
      </c>
      <c r="L62" s="65">
        <f t="shared" si="26"/>
        <v>0.70403042374207214</v>
      </c>
      <c r="M62" s="65">
        <f t="shared" si="26"/>
        <v>1.0931642886581752</v>
      </c>
      <c r="N62" s="65">
        <f t="shared" si="26"/>
        <v>1.5210596354408441</v>
      </c>
      <c r="O62" s="65">
        <f t="shared" si="26"/>
        <v>1.649111193317887</v>
      </c>
      <c r="P62" s="65">
        <f t="shared" si="26"/>
        <v>1.4693877551020407</v>
      </c>
      <c r="Q62" s="65">
        <f t="shared" si="26"/>
        <v>0.89317935763262357</v>
      </c>
      <c r="R62" s="65">
        <f t="shared" si="26"/>
        <v>1.0942836888573824</v>
      </c>
      <c r="S62" s="65">
        <f t="shared" si="26"/>
        <v>1.0409415421476098</v>
      </c>
      <c r="T62" s="65">
        <f t="shared" si="26"/>
        <v>0.31484741974073893</v>
      </c>
      <c r="U62" s="65">
        <f t="shared" si="26"/>
        <v>0.14653192877118681</v>
      </c>
      <c r="V62" s="65">
        <f t="shared" si="26"/>
        <v>0.2173228588322928</v>
      </c>
      <c r="W62" s="65">
        <f t="shared" si="26"/>
        <v>0.10168238121649102</v>
      </c>
      <c r="X62" s="65">
        <f t="shared" si="26"/>
        <v>0.52528284460863539</v>
      </c>
      <c r="Y62" s="65">
        <f t="shared" si="26"/>
        <v>0.40930676150926898</v>
      </c>
      <c r="Z62" s="65">
        <f t="shared" si="26"/>
        <v>0.1804485782105314</v>
      </c>
      <c r="AA62" s="65">
        <f t="shared" si="26"/>
        <v>0.27198846506750557</v>
      </c>
      <c r="AB62" s="65">
        <f t="shared" si="26"/>
        <v>0.5066136422581482</v>
      </c>
      <c r="AC62" s="65">
        <f t="shared" si="26"/>
        <v>0.18590816136828406</v>
      </c>
      <c r="AD62" s="65">
        <f t="shared" si="26"/>
        <v>0.33303503664518175</v>
      </c>
      <c r="AE62" s="65">
        <f t="shared" si="26"/>
        <v>0.49042503503035967</v>
      </c>
      <c r="AF62" s="65">
        <f t="shared" si="26"/>
        <v>0.76690463572029799</v>
      </c>
      <c r="AG62" s="65">
        <f t="shared" si="26"/>
        <v>0.7996848532597991</v>
      </c>
      <c r="AH62" s="65">
        <f t="shared" si="26"/>
        <v>0.81060216160576426</v>
      </c>
      <c r="AI62" s="65">
        <f t="shared" si="26"/>
        <v>0.45116719369977243</v>
      </c>
      <c r="AJ62" s="65">
        <f t="shared" si="26"/>
        <v>0.52043275393529198</v>
      </c>
      <c r="AK62" s="65">
        <f t="shared" si="26"/>
        <v>0.4179795511542666</v>
      </c>
      <c r="AL62" s="65">
        <f t="shared" si="26"/>
        <v>1.0764438415354083</v>
      </c>
      <c r="AM62" s="65">
        <f t="shared" si="26"/>
        <v>0.54073203930562541</v>
      </c>
      <c r="AN62" s="65">
        <f t="shared" si="26"/>
        <v>0.73001341646278906</v>
      </c>
      <c r="AO62" s="65">
        <f t="shared" ref="AO62:BC62" si="27">AO44/AO$34*100</f>
        <v>0.41778588857675986</v>
      </c>
      <c r="AP62" s="65">
        <f t="shared" si="27"/>
        <v>1.4961343436096171</v>
      </c>
      <c r="AQ62" s="65">
        <f t="shared" si="27"/>
        <v>1.5274511808608526</v>
      </c>
      <c r="AR62" s="65">
        <f t="shared" si="27"/>
        <v>0.67478679747887615</v>
      </c>
      <c r="AS62" s="65">
        <f t="shared" si="27"/>
        <v>1.1711968799790731</v>
      </c>
      <c r="AT62" s="65">
        <f t="shared" si="27"/>
        <v>1.5293221102220376</v>
      </c>
      <c r="AU62" s="65">
        <f t="shared" si="27"/>
        <v>0.65078925505400165</v>
      </c>
      <c r="AV62" s="65">
        <f t="shared" si="27"/>
        <v>1.1244175748007239</v>
      </c>
      <c r="AW62" s="65">
        <f t="shared" si="27"/>
        <v>1.706187403507383</v>
      </c>
      <c r="AX62" s="65">
        <f t="shared" si="27"/>
        <v>2.2642784724569114</v>
      </c>
      <c r="AY62" s="65">
        <f t="shared" si="27"/>
        <v>2.4792115799199261</v>
      </c>
      <c r="AZ62" s="65">
        <f t="shared" si="27"/>
        <v>2.1483986473045555</v>
      </c>
      <c r="BA62" s="65">
        <f t="shared" si="27"/>
        <v>1.3311513361406588</v>
      </c>
      <c r="BB62" s="65">
        <f t="shared" si="27"/>
        <v>1.6744861193913787</v>
      </c>
      <c r="BC62" s="65">
        <f t="shared" si="27"/>
        <v>1.6726988163944048</v>
      </c>
    </row>
    <row r="63" spans="1:55" s="61" customFormat="1" ht="15" customHeight="1" x14ac:dyDescent="0.3">
      <c r="A63" s="64" t="s">
        <v>95</v>
      </c>
      <c r="B63" s="65">
        <f t="shared" ref="B63:BC63" si="28">B45/B$34*100</f>
        <v>2.4529462058026596E-2</v>
      </c>
      <c r="C63" s="65">
        <f t="shared" si="28"/>
        <v>1.4447592498809973E-2</v>
      </c>
      <c r="D63" s="65">
        <f t="shared" si="28"/>
        <v>2.1406525487387664E-2</v>
      </c>
      <c r="E63" s="65">
        <f t="shared" si="28"/>
        <v>9.984573833427355E-3</v>
      </c>
      <c r="F63" s="65">
        <f t="shared" si="28"/>
        <v>3.6595113589306526E-2</v>
      </c>
      <c r="G63" s="65">
        <f t="shared" si="28"/>
        <v>4.33319225265534E-2</v>
      </c>
      <c r="H63" s="65">
        <f t="shared" si="28"/>
        <v>1.6670178937071647E-2</v>
      </c>
      <c r="I63" s="65">
        <f t="shared" si="28"/>
        <v>2.1064617136350699E-2</v>
      </c>
      <c r="J63" s="65">
        <f t="shared" si="28"/>
        <v>4.1532191774895519E-2</v>
      </c>
      <c r="K63" s="65">
        <f t="shared" si="28"/>
        <v>6.9473391690982357E-3</v>
      </c>
      <c r="L63" s="65">
        <f t="shared" si="28"/>
        <v>3.0086770245387699E-2</v>
      </c>
      <c r="M63" s="65">
        <f t="shared" si="28"/>
        <v>1.7663336800580926E-2</v>
      </c>
      <c r="N63" s="65">
        <f t="shared" si="28"/>
        <v>5.1063039643487143E-2</v>
      </c>
      <c r="O63" s="65">
        <f t="shared" si="28"/>
        <v>4.672806214832266E-2</v>
      </c>
      <c r="P63" s="65">
        <f t="shared" si="28"/>
        <v>2.2857142857142857E-2</v>
      </c>
      <c r="Q63" s="65">
        <f t="shared" si="28"/>
        <v>3.1075825013031799E-2</v>
      </c>
      <c r="R63" s="65">
        <f t="shared" si="28"/>
        <v>3.6089450280337693E-2</v>
      </c>
      <c r="S63" s="65">
        <f t="shared" si="28"/>
        <v>3.2377652943938094E-2</v>
      </c>
      <c r="T63" s="65">
        <f t="shared" si="28"/>
        <v>8.1418080920320386E-3</v>
      </c>
      <c r="U63" s="65">
        <f t="shared" si="28"/>
        <v>6.5522407174107922E-3</v>
      </c>
      <c r="V63" s="65">
        <f t="shared" si="28"/>
        <v>1.0750954147180563E-2</v>
      </c>
      <c r="W63" s="65">
        <f t="shared" si="28"/>
        <v>3.8921485633106614E-3</v>
      </c>
      <c r="X63" s="65">
        <f t="shared" si="28"/>
        <v>1.5392903871315323E-2</v>
      </c>
      <c r="Y63" s="65">
        <f t="shared" si="28"/>
        <v>1.3908482187208172E-2</v>
      </c>
      <c r="Z63" s="65">
        <f t="shared" si="28"/>
        <v>4.8442571331686292E-3</v>
      </c>
      <c r="AA63" s="65">
        <f t="shared" si="28"/>
        <v>3.2769694586446455E-3</v>
      </c>
      <c r="AB63" s="65">
        <f t="shared" si="28"/>
        <v>1.7290567995158639E-2</v>
      </c>
      <c r="AC63" s="65">
        <f t="shared" si="28"/>
        <v>0</v>
      </c>
      <c r="AD63" s="65">
        <f t="shared" si="28"/>
        <v>9.0621778678961016E-3</v>
      </c>
      <c r="AE63" s="65">
        <f t="shared" si="28"/>
        <v>3.8922621827806318E-3</v>
      </c>
      <c r="AF63" s="65">
        <f t="shared" si="28"/>
        <v>9.3524955575646097E-3</v>
      </c>
      <c r="AG63" s="65">
        <f t="shared" si="28"/>
        <v>7.8786685050226506E-3</v>
      </c>
      <c r="AH63" s="65">
        <f t="shared" si="28"/>
        <v>1.2866700977869275E-2</v>
      </c>
      <c r="AI63" s="65">
        <f t="shared" si="28"/>
        <v>1.0070696287941348E-2</v>
      </c>
      <c r="AJ63" s="65">
        <f t="shared" si="28"/>
        <v>1.0254832589857972E-2</v>
      </c>
      <c r="AK63" s="65">
        <f t="shared" si="28"/>
        <v>1.6076136582856407E-2</v>
      </c>
      <c r="AL63" s="65">
        <f t="shared" si="28"/>
        <v>4.1643236307491338E-2</v>
      </c>
      <c r="AM63" s="65">
        <f t="shared" si="28"/>
        <v>2.2685884407649803E-2</v>
      </c>
      <c r="AN63" s="65">
        <f t="shared" si="28"/>
        <v>3.2357351432404702E-2</v>
      </c>
      <c r="AO63" s="65">
        <f t="shared" si="28"/>
        <v>1.640386310976235E-2</v>
      </c>
      <c r="AP63" s="65">
        <f t="shared" si="28"/>
        <v>5.784024524263983E-2</v>
      </c>
      <c r="AQ63" s="65">
        <f t="shared" si="28"/>
        <v>7.3612105101727832E-2</v>
      </c>
      <c r="AR63" s="65">
        <f t="shared" si="28"/>
        <v>2.9452382043209921E-2</v>
      </c>
      <c r="AS63" s="65">
        <f t="shared" si="28"/>
        <v>4.0427100425673587E-2</v>
      </c>
      <c r="AT63" s="65">
        <f t="shared" si="28"/>
        <v>6.5814541549759256E-2</v>
      </c>
      <c r="AU63" s="65">
        <f t="shared" si="28"/>
        <v>1.3846579894765992E-2</v>
      </c>
      <c r="AV63" s="65">
        <f t="shared" si="28"/>
        <v>5.391043166852786E-2</v>
      </c>
      <c r="AW63" s="65">
        <f t="shared" si="28"/>
        <v>3.166937175883773E-2</v>
      </c>
      <c r="AX63" s="65">
        <f t="shared" si="28"/>
        <v>9.2168730222126641E-2</v>
      </c>
      <c r="AY63" s="65">
        <f t="shared" si="28"/>
        <v>8.4693563289190019E-2</v>
      </c>
      <c r="AZ63" s="65">
        <f t="shared" si="28"/>
        <v>3.3154300112724619E-2</v>
      </c>
      <c r="BA63" s="65">
        <f t="shared" si="28"/>
        <v>5.188895763067037E-2</v>
      </c>
      <c r="BB63" s="65">
        <f t="shared" si="28"/>
        <v>6.2210010627543486E-2</v>
      </c>
      <c r="BC63" s="65">
        <f t="shared" si="28"/>
        <v>4.890932211679546E-2</v>
      </c>
    </row>
    <row r="64" spans="1:55" s="61" customFormat="1" ht="15" customHeight="1" x14ac:dyDescent="0.3"/>
    <row r="65" spans="1:55" s="56" customFormat="1" x14ac:dyDescent="0.3">
      <c r="A65" s="149" t="s">
        <v>135</v>
      </c>
      <c r="B65" s="149"/>
      <c r="C65" s="149"/>
      <c r="D65" s="149"/>
      <c r="E65" s="149"/>
      <c r="F65" s="149"/>
      <c r="G65" s="149"/>
      <c r="H65" s="149"/>
      <c r="I65" s="149"/>
    </row>
    <row r="66" spans="1:55" s="25" customFormat="1" x14ac:dyDescent="0.25">
      <c r="A66" s="26" t="s">
        <v>108</v>
      </c>
      <c r="M66" s="57"/>
    </row>
    <row r="67" spans="1:55" s="61" customFormat="1" ht="15" customHeight="1" x14ac:dyDescent="0.3">
      <c r="A67" s="156" t="s">
        <v>122</v>
      </c>
      <c r="B67" s="153" t="s">
        <v>134</v>
      </c>
      <c r="C67" s="153" t="s">
        <v>56</v>
      </c>
      <c r="D67" s="153" t="s">
        <v>56</v>
      </c>
      <c r="E67" s="153" t="s">
        <v>56</v>
      </c>
      <c r="F67" s="153" t="s">
        <v>56</v>
      </c>
      <c r="G67" s="153" t="s">
        <v>56</v>
      </c>
      <c r="H67" s="153" t="s">
        <v>56</v>
      </c>
      <c r="I67" s="153" t="s">
        <v>56</v>
      </c>
      <c r="J67" s="153" t="s">
        <v>56</v>
      </c>
      <c r="K67" s="153" t="s">
        <v>56</v>
      </c>
      <c r="L67" s="153" t="s">
        <v>56</v>
      </c>
      <c r="M67" s="153" t="s">
        <v>56</v>
      </c>
      <c r="N67" s="153" t="s">
        <v>56</v>
      </c>
      <c r="O67" s="153" t="s">
        <v>56</v>
      </c>
      <c r="P67" s="153" t="s">
        <v>56</v>
      </c>
      <c r="Q67" s="153" t="s">
        <v>56</v>
      </c>
      <c r="R67" s="153" t="s">
        <v>56</v>
      </c>
      <c r="S67" s="153" t="s">
        <v>56</v>
      </c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</row>
    <row r="68" spans="1:55" s="61" customFormat="1" ht="15" customHeight="1" x14ac:dyDescent="0.3">
      <c r="A68" s="154" t="s">
        <v>52</v>
      </c>
      <c r="B68" s="154" t="s">
        <v>126</v>
      </c>
      <c r="C68" s="154" t="s">
        <v>53</v>
      </c>
      <c r="D68" s="154" t="s">
        <v>53</v>
      </c>
      <c r="E68" s="154" t="s">
        <v>53</v>
      </c>
      <c r="F68" s="154" t="s">
        <v>53</v>
      </c>
      <c r="G68" s="154" t="s">
        <v>53</v>
      </c>
      <c r="H68" s="154" t="s">
        <v>53</v>
      </c>
      <c r="I68" s="154" t="s">
        <v>53</v>
      </c>
      <c r="J68" s="154" t="s">
        <v>53</v>
      </c>
      <c r="K68" s="154" t="s">
        <v>53</v>
      </c>
      <c r="L68" s="154" t="s">
        <v>53</v>
      </c>
      <c r="M68" s="154" t="s">
        <v>53</v>
      </c>
      <c r="N68" s="154" t="s">
        <v>53</v>
      </c>
      <c r="O68" s="154" t="s">
        <v>53</v>
      </c>
      <c r="P68" s="154" t="s">
        <v>53</v>
      </c>
      <c r="Q68" s="154" t="s">
        <v>53</v>
      </c>
      <c r="R68" s="154" t="s">
        <v>53</v>
      </c>
      <c r="S68" s="154" t="s">
        <v>53</v>
      </c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</row>
    <row r="69" spans="1:55" s="61" customFormat="1" ht="15" customHeight="1" x14ac:dyDescent="0.3">
      <c r="A69" s="154" t="s">
        <v>52</v>
      </c>
      <c r="B69" s="62" t="s">
        <v>57</v>
      </c>
      <c r="C69" s="62" t="s">
        <v>58</v>
      </c>
      <c r="D69" s="62" t="s">
        <v>119</v>
      </c>
      <c r="E69" s="62" t="s">
        <v>120</v>
      </c>
      <c r="F69" s="62" t="s">
        <v>61</v>
      </c>
      <c r="G69" s="62" t="s">
        <v>62</v>
      </c>
      <c r="H69" s="62" t="s">
        <v>63</v>
      </c>
      <c r="I69" s="62" t="s">
        <v>64</v>
      </c>
      <c r="J69" s="62" t="s">
        <v>65</v>
      </c>
      <c r="K69" s="62" t="s">
        <v>66</v>
      </c>
      <c r="L69" s="62" t="s">
        <v>67</v>
      </c>
      <c r="M69" s="62" t="s">
        <v>68</v>
      </c>
      <c r="N69" s="62" t="s">
        <v>69</v>
      </c>
      <c r="O69" s="62" t="s">
        <v>70</v>
      </c>
      <c r="P69" s="62" t="s">
        <v>71</v>
      </c>
      <c r="Q69" s="62" t="s">
        <v>72</v>
      </c>
      <c r="R69" s="62" t="s">
        <v>73</v>
      </c>
      <c r="S69" s="62" t="s">
        <v>74</v>
      </c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</row>
    <row r="70" spans="1:55" s="61" customFormat="1" ht="15" customHeight="1" x14ac:dyDescent="0.3">
      <c r="A70" s="63" t="s">
        <v>31</v>
      </c>
      <c r="B70" s="65">
        <f t="shared" ref="B70:S81" si="29">T34/AL34*100</f>
        <v>104.43089831513979</v>
      </c>
      <c r="C70" s="65">
        <f t="shared" si="29"/>
        <v>104.34356995021537</v>
      </c>
      <c r="D70" s="65">
        <f t="shared" si="29"/>
        <v>102.7708941677847</v>
      </c>
      <c r="E70" s="65">
        <f t="shared" si="29"/>
        <v>105.36508847833666</v>
      </c>
      <c r="F70" s="65">
        <f t="shared" si="29"/>
        <v>100.20244085834923</v>
      </c>
      <c r="G70" s="65">
        <f t="shared" si="29"/>
        <v>102.91176771291279</v>
      </c>
      <c r="H70" s="65">
        <f t="shared" si="29"/>
        <v>108.08631511430798</v>
      </c>
      <c r="I70" s="65">
        <f t="shared" si="29"/>
        <v>108.85353499322252</v>
      </c>
      <c r="J70" s="65">
        <f t="shared" si="29"/>
        <v>100.16800027711386</v>
      </c>
      <c r="K70" s="65">
        <f t="shared" si="29"/>
        <v>99.307671005261696</v>
      </c>
      <c r="L70" s="65">
        <f t="shared" si="29"/>
        <v>113.31330945871359</v>
      </c>
      <c r="M70" s="65">
        <f t="shared" si="29"/>
        <v>101.70618740350739</v>
      </c>
      <c r="N70" s="65">
        <f t="shared" si="29"/>
        <v>98.549878644505213</v>
      </c>
      <c r="O70" s="65">
        <f t="shared" si="29"/>
        <v>97.724822913458581</v>
      </c>
      <c r="P70" s="65">
        <f t="shared" si="29"/>
        <v>103.0700881904383</v>
      </c>
      <c r="Q70" s="65">
        <f t="shared" si="29"/>
        <v>99.085956054044345</v>
      </c>
      <c r="R70" s="65">
        <f t="shared" si="29"/>
        <v>101.10681977241505</v>
      </c>
      <c r="S70" s="65">
        <f t="shared" si="29"/>
        <v>101.41184909843817</v>
      </c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</row>
    <row r="71" spans="1:55" s="61" customFormat="1" ht="15" customHeight="1" x14ac:dyDescent="0.3">
      <c r="A71" s="63" t="s">
        <v>109</v>
      </c>
      <c r="B71" s="65">
        <f t="shared" si="29"/>
        <v>104.90845673871851</v>
      </c>
      <c r="C71" s="65">
        <f t="shared" si="29"/>
        <v>104.8033181696548</v>
      </c>
      <c r="D71" s="65">
        <f t="shared" si="29"/>
        <v>106.10813041683862</v>
      </c>
      <c r="E71" s="65">
        <f t="shared" si="29"/>
        <v>104.17739061571967</v>
      </c>
      <c r="F71" s="65">
        <f t="shared" si="29"/>
        <v>107.60470242468773</v>
      </c>
      <c r="G71" s="65">
        <f t="shared" si="29"/>
        <v>101.45368492224476</v>
      </c>
      <c r="H71" s="65">
        <f t="shared" si="29"/>
        <v>105.26582599328307</v>
      </c>
      <c r="I71" s="65">
        <f t="shared" si="29"/>
        <v>105.03026227303296</v>
      </c>
      <c r="J71" s="65">
        <f t="shared" si="29"/>
        <v>104.33783395575983</v>
      </c>
      <c r="K71" s="65">
        <f t="shared" si="29"/>
        <v>102.84826514759192</v>
      </c>
      <c r="L71" s="65">
        <f t="shared" si="29"/>
        <v>103.69678366475377</v>
      </c>
      <c r="M71" s="65">
        <f t="shared" si="29"/>
        <v>104.0950040950041</v>
      </c>
      <c r="N71" s="65">
        <f t="shared" si="29"/>
        <v>113.97608370702541</v>
      </c>
      <c r="O71" s="65">
        <f t="shared" si="29"/>
        <v>100.71111111111111</v>
      </c>
      <c r="P71" s="65">
        <f t="shared" si="29"/>
        <v>104.4481054365733</v>
      </c>
      <c r="Q71" s="65">
        <f t="shared" si="29"/>
        <v>109.11837407305684</v>
      </c>
      <c r="R71" s="65">
        <f t="shared" si="29"/>
        <v>106.74810936591041</v>
      </c>
      <c r="S71" s="65">
        <f t="shared" si="29"/>
        <v>98.210735586481107</v>
      </c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</row>
    <row r="72" spans="1:55" s="61" customFormat="1" ht="15" customHeight="1" x14ac:dyDescent="0.3">
      <c r="A72" s="63" t="s">
        <v>110</v>
      </c>
      <c r="B72" s="65">
        <f t="shared" si="29"/>
        <v>108.02505443250885</v>
      </c>
      <c r="C72" s="65">
        <f t="shared" si="29"/>
        <v>107.36845314310104</v>
      </c>
      <c r="D72" s="65">
        <f t="shared" si="29"/>
        <v>108.54440525809554</v>
      </c>
      <c r="E72" s="65">
        <f t="shared" si="29"/>
        <v>106.64665945094953</v>
      </c>
      <c r="F72" s="65">
        <f t="shared" si="29"/>
        <v>107.1319018404908</v>
      </c>
      <c r="G72" s="65">
        <f t="shared" si="29"/>
        <v>108.38017373530914</v>
      </c>
      <c r="H72" s="65">
        <f t="shared" si="29"/>
        <v>105.89735983387718</v>
      </c>
      <c r="I72" s="65">
        <f t="shared" si="29"/>
        <v>113.1775236200895</v>
      </c>
      <c r="J72" s="65">
        <f t="shared" si="29"/>
        <v>107.29723946073186</v>
      </c>
      <c r="K72" s="65">
        <f t="shared" si="29"/>
        <v>110.57209769153562</v>
      </c>
      <c r="L72" s="65">
        <f t="shared" si="29"/>
        <v>110.94339622641509</v>
      </c>
      <c r="M72" s="65">
        <f t="shared" si="29"/>
        <v>108.14236957581667</v>
      </c>
      <c r="N72" s="65">
        <f t="shared" si="29"/>
        <v>112.71461716937354</v>
      </c>
      <c r="O72" s="65">
        <f t="shared" si="29"/>
        <v>106.20481927710843</v>
      </c>
      <c r="P72" s="65">
        <f t="shared" si="29"/>
        <v>111.53439153439153</v>
      </c>
      <c r="Q72" s="65">
        <f t="shared" si="29"/>
        <v>105.0257731958763</v>
      </c>
      <c r="R72" s="65">
        <f t="shared" si="29"/>
        <v>107.78267254038178</v>
      </c>
      <c r="S72" s="65">
        <f t="shared" si="29"/>
        <v>106.21147463252727</v>
      </c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</row>
    <row r="73" spans="1:55" s="61" customFormat="1" ht="15" customHeight="1" x14ac:dyDescent="0.3">
      <c r="A73" s="63" t="s">
        <v>100</v>
      </c>
      <c r="B73" s="65">
        <f t="shared" si="29"/>
        <v>123.20155721369976</v>
      </c>
      <c r="C73" s="65">
        <f t="shared" si="29"/>
        <v>110.84742780478149</v>
      </c>
      <c r="D73" s="65">
        <f t="shared" si="29"/>
        <v>112.80213773836998</v>
      </c>
      <c r="E73" s="65">
        <f t="shared" si="29"/>
        <v>109.73759525533602</v>
      </c>
      <c r="F73" s="65">
        <f t="shared" si="29"/>
        <v>121.97625276715638</v>
      </c>
      <c r="G73" s="65">
        <f t="shared" si="29"/>
        <v>142.47284014485254</v>
      </c>
      <c r="H73" s="65">
        <f t="shared" si="29"/>
        <v>125.57158576843135</v>
      </c>
      <c r="I73" s="65">
        <f t="shared" si="29"/>
        <v>146.42718697506137</v>
      </c>
      <c r="J73" s="65">
        <f t="shared" si="29"/>
        <v>126.95280716029291</v>
      </c>
      <c r="K73" s="65">
        <f t="shared" si="29"/>
        <v>126.0110294117647</v>
      </c>
      <c r="L73" s="65">
        <f t="shared" si="29"/>
        <v>138.97443564060396</v>
      </c>
      <c r="M73" s="65">
        <f t="shared" si="29"/>
        <v>135.45290941811638</v>
      </c>
      <c r="N73" s="65">
        <f t="shared" si="29"/>
        <v>135.85496866606982</v>
      </c>
      <c r="O73" s="65">
        <f t="shared" si="29"/>
        <v>138.09222994314592</v>
      </c>
      <c r="P73" s="65">
        <f t="shared" si="29"/>
        <v>139.924670433145</v>
      </c>
      <c r="Q73" s="65">
        <f t="shared" si="29"/>
        <v>122.46001881467545</v>
      </c>
      <c r="R73" s="65">
        <f t="shared" si="29"/>
        <v>129.75659924580049</v>
      </c>
      <c r="S73" s="65">
        <f t="shared" si="29"/>
        <v>142.66331658291458</v>
      </c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</row>
    <row r="74" spans="1:55" s="61" customFormat="1" ht="15" customHeight="1" x14ac:dyDescent="0.3">
      <c r="A74" s="63" t="s">
        <v>111</v>
      </c>
      <c r="B74" s="65">
        <f t="shared" si="29"/>
        <v>116.8135149507097</v>
      </c>
      <c r="C74" s="65">
        <f t="shared" si="29"/>
        <v>113.49539836431836</v>
      </c>
      <c r="D74" s="65">
        <f t="shared" si="29"/>
        <v>110.79252577319588</v>
      </c>
      <c r="E74" s="65">
        <f t="shared" si="29"/>
        <v>114.7563651666817</v>
      </c>
      <c r="F74" s="65">
        <f t="shared" si="29"/>
        <v>116.36574074074073</v>
      </c>
      <c r="G74" s="65">
        <f t="shared" si="29"/>
        <v>119.01694106418516</v>
      </c>
      <c r="H74" s="65">
        <f t="shared" si="29"/>
        <v>114.70706349560484</v>
      </c>
      <c r="I74" s="65">
        <f t="shared" si="29"/>
        <v>124.82567678424938</v>
      </c>
      <c r="J74" s="65">
        <f t="shared" si="29"/>
        <v>113.42105263157896</v>
      </c>
      <c r="K74" s="65">
        <f t="shared" si="29"/>
        <v>99.235344095157174</v>
      </c>
      <c r="L74" s="65">
        <f t="shared" si="29"/>
        <v>133.74571161243372</v>
      </c>
      <c r="M74" s="65">
        <f t="shared" si="29"/>
        <v>112.30859835100118</v>
      </c>
      <c r="N74" s="65">
        <f t="shared" si="29"/>
        <v>119.22091235263967</v>
      </c>
      <c r="O74" s="65">
        <f t="shared" si="29"/>
        <v>128.32880434782609</v>
      </c>
      <c r="P74" s="65">
        <f t="shared" si="29"/>
        <v>131.37697516930024</v>
      </c>
      <c r="Q74" s="65">
        <f t="shared" si="29"/>
        <v>107.60738659173023</v>
      </c>
      <c r="R74" s="65">
        <f t="shared" si="29"/>
        <v>124.85981308411216</v>
      </c>
      <c r="S74" s="65">
        <f t="shared" si="29"/>
        <v>124.2603550295858</v>
      </c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</row>
    <row r="75" spans="1:55" s="61" customFormat="1" ht="15" customHeight="1" x14ac:dyDescent="0.3">
      <c r="A75" s="63" t="s">
        <v>102</v>
      </c>
      <c r="B75" s="65">
        <f t="shared" si="29"/>
        <v>114.423360534854</v>
      </c>
      <c r="C75" s="65">
        <f t="shared" si="29"/>
        <v>107.56645458086776</v>
      </c>
      <c r="D75" s="65">
        <f t="shared" si="29"/>
        <v>106.76253400699574</v>
      </c>
      <c r="E75" s="65">
        <f t="shared" si="29"/>
        <v>108.06301575393849</v>
      </c>
      <c r="F75" s="65">
        <f t="shared" si="29"/>
        <v>112.00451176281018</v>
      </c>
      <c r="G75" s="65">
        <f t="shared" si="29"/>
        <v>120.95192153079273</v>
      </c>
      <c r="H75" s="65">
        <f t="shared" si="29"/>
        <v>119.15916608969921</v>
      </c>
      <c r="I75" s="65">
        <f t="shared" si="29"/>
        <v>115.45067698259189</v>
      </c>
      <c r="J75" s="65">
        <f t="shared" si="29"/>
        <v>112.97548605240912</v>
      </c>
      <c r="K75" s="65">
        <f t="shared" si="29"/>
        <v>94.592712926433038</v>
      </c>
      <c r="L75" s="65">
        <f t="shared" si="29"/>
        <v>129.22166980970343</v>
      </c>
      <c r="M75" s="65">
        <f t="shared" si="29"/>
        <v>121.45441389290883</v>
      </c>
      <c r="N75" s="65">
        <f t="shared" si="29"/>
        <v>119.73150171714018</v>
      </c>
      <c r="O75" s="65">
        <f t="shared" si="29"/>
        <v>120.08513931888545</v>
      </c>
      <c r="P75" s="65">
        <f t="shared" si="29"/>
        <v>141.60063391442154</v>
      </c>
      <c r="Q75" s="65">
        <f t="shared" si="29"/>
        <v>109.44767441860466</v>
      </c>
      <c r="R75" s="65">
        <f t="shared" si="29"/>
        <v>122.09577999051685</v>
      </c>
      <c r="S75" s="65">
        <f t="shared" si="29"/>
        <v>128.64019253910951</v>
      </c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</row>
    <row r="76" spans="1:55" s="61" customFormat="1" ht="15" customHeight="1" x14ac:dyDescent="0.3">
      <c r="A76" s="63" t="s">
        <v>112</v>
      </c>
      <c r="B76" s="65">
        <f t="shared" si="29"/>
        <v>112.38521442354228</v>
      </c>
      <c r="C76" s="65">
        <f t="shared" si="29"/>
        <v>105.39810255794404</v>
      </c>
      <c r="D76" s="65">
        <f t="shared" si="29"/>
        <v>103.84416560928615</v>
      </c>
      <c r="E76" s="65">
        <f t="shared" si="29"/>
        <v>106.55091866262245</v>
      </c>
      <c r="F76" s="65">
        <f t="shared" si="29"/>
        <v>106.42118422548018</v>
      </c>
      <c r="G76" s="65">
        <f t="shared" si="29"/>
        <v>114.41647597254006</v>
      </c>
      <c r="H76" s="65">
        <f t="shared" si="29"/>
        <v>117.80251648814257</v>
      </c>
      <c r="I76" s="65">
        <f t="shared" si="29"/>
        <v>115.27430002276348</v>
      </c>
      <c r="J76" s="65">
        <f t="shared" si="29"/>
        <v>112.28070175438596</v>
      </c>
      <c r="K76" s="65">
        <f t="shared" si="29"/>
        <v>101.00516944284894</v>
      </c>
      <c r="L76" s="65">
        <f t="shared" si="29"/>
        <v>128.5902619089471</v>
      </c>
      <c r="M76" s="65">
        <f t="shared" si="29"/>
        <v>124.1213653603034</v>
      </c>
      <c r="N76" s="65">
        <f t="shared" si="29"/>
        <v>111.3060817547358</v>
      </c>
      <c r="O76" s="65">
        <f t="shared" si="29"/>
        <v>120.01576044129236</v>
      </c>
      <c r="P76" s="65">
        <f t="shared" si="29"/>
        <v>121.31287297527706</v>
      </c>
      <c r="Q76" s="65">
        <f t="shared" si="29"/>
        <v>109.99468367889421</v>
      </c>
      <c r="R76" s="65">
        <f t="shared" si="29"/>
        <v>115.72762395363812</v>
      </c>
      <c r="S76" s="65">
        <f t="shared" si="29"/>
        <v>111.22710261965727</v>
      </c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</row>
    <row r="77" spans="1:55" s="61" customFormat="1" ht="15" customHeight="1" x14ac:dyDescent="0.3">
      <c r="A77" s="63" t="s">
        <v>104</v>
      </c>
      <c r="B77" s="65">
        <f t="shared" si="29"/>
        <v>100.286027987384</v>
      </c>
      <c r="C77" s="65">
        <f t="shared" si="29"/>
        <v>102.16871165644173</v>
      </c>
      <c r="D77" s="65">
        <f t="shared" si="29"/>
        <v>101.14541832669323</v>
      </c>
      <c r="E77" s="65">
        <f t="shared" si="29"/>
        <v>103.16279632317369</v>
      </c>
      <c r="F77" s="65">
        <f t="shared" si="29"/>
        <v>100.43836202288037</v>
      </c>
      <c r="G77" s="65">
        <f t="shared" si="29"/>
        <v>96.499153020892152</v>
      </c>
      <c r="H77" s="65">
        <f t="shared" si="29"/>
        <v>99.709179036655556</v>
      </c>
      <c r="I77" s="65">
        <f t="shared" si="29"/>
        <v>100.59539678308008</v>
      </c>
      <c r="J77" s="65">
        <f t="shared" si="29"/>
        <v>101.84890656063618</v>
      </c>
      <c r="K77" s="65">
        <f t="shared" si="29"/>
        <v>94.204737732656525</v>
      </c>
      <c r="L77" s="65">
        <f t="shared" si="29"/>
        <v>105.00190186382655</v>
      </c>
      <c r="M77" s="65">
        <f t="shared" si="29"/>
        <v>104.00972053462939</v>
      </c>
      <c r="N77" s="65">
        <f t="shared" si="29"/>
        <v>100.34774720290294</v>
      </c>
      <c r="O77" s="65">
        <f t="shared" si="29"/>
        <v>95.552611657834973</v>
      </c>
      <c r="P77" s="65">
        <f t="shared" si="29"/>
        <v>104.97707924034054</v>
      </c>
      <c r="Q77" s="65">
        <f t="shared" si="29"/>
        <v>96.489859594383773</v>
      </c>
      <c r="R77" s="65">
        <f t="shared" si="29"/>
        <v>99.034391534391531</v>
      </c>
      <c r="S77" s="65">
        <f t="shared" si="29"/>
        <v>93.412135539795116</v>
      </c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</row>
    <row r="78" spans="1:55" s="61" customFormat="1" ht="15" customHeight="1" x14ac:dyDescent="0.3">
      <c r="A78" s="63" t="s">
        <v>105</v>
      </c>
      <c r="B78" s="65">
        <f t="shared" si="29"/>
        <v>83.404109295243003</v>
      </c>
      <c r="C78" s="65">
        <f t="shared" si="29"/>
        <v>82.848503175083152</v>
      </c>
      <c r="D78" s="65">
        <f t="shared" si="29"/>
        <v>85.0813635823732</v>
      </c>
      <c r="E78" s="65">
        <f t="shared" si="29"/>
        <v>80.532281912272055</v>
      </c>
      <c r="F78" s="65">
        <f t="shared" si="29"/>
        <v>85.248296007789676</v>
      </c>
      <c r="G78" s="65">
        <f t="shared" si="29"/>
        <v>81.528765352294769</v>
      </c>
      <c r="H78" s="65">
        <f t="shared" si="29"/>
        <v>80.179551122194511</v>
      </c>
      <c r="I78" s="65">
        <f t="shared" si="29"/>
        <v>88.205128205128204</v>
      </c>
      <c r="J78" s="65">
        <f t="shared" si="29"/>
        <v>80.799329234209054</v>
      </c>
      <c r="K78" s="65">
        <f t="shared" si="29"/>
        <v>80.190311418685127</v>
      </c>
      <c r="L78" s="65">
        <f t="shared" si="29"/>
        <v>88.077962725850043</v>
      </c>
      <c r="M78" s="65">
        <f t="shared" si="29"/>
        <v>83.911159263271941</v>
      </c>
      <c r="N78" s="65">
        <f t="shared" si="29"/>
        <v>81.572815533980574</v>
      </c>
      <c r="O78" s="65">
        <f t="shared" si="29"/>
        <v>81.132502831257085</v>
      </c>
      <c r="P78" s="65">
        <f t="shared" si="29"/>
        <v>83.728536385936223</v>
      </c>
      <c r="Q78" s="65">
        <f t="shared" si="29"/>
        <v>80.357781753130581</v>
      </c>
      <c r="R78" s="65">
        <f t="shared" si="29"/>
        <v>82.734195147866117</v>
      </c>
      <c r="S78" s="65">
        <f t="shared" si="29"/>
        <v>90.561169640937436</v>
      </c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</row>
    <row r="79" spans="1:55" s="61" customFormat="1" ht="15" customHeight="1" x14ac:dyDescent="0.3">
      <c r="A79" s="63" t="s">
        <v>113</v>
      </c>
      <c r="B79" s="65">
        <f t="shared" si="29"/>
        <v>54.079222105375457</v>
      </c>
      <c r="C79" s="65">
        <f t="shared" si="29"/>
        <v>52.670993509735396</v>
      </c>
      <c r="D79" s="65">
        <f t="shared" si="29"/>
        <v>54.252479023646075</v>
      </c>
      <c r="E79" s="65">
        <f t="shared" si="29"/>
        <v>50.932718507650385</v>
      </c>
      <c r="F79" s="65">
        <f t="shared" si="29"/>
        <v>54.590731918579472</v>
      </c>
      <c r="G79" s="65">
        <f t="shared" si="29"/>
        <v>55.719557195571959</v>
      </c>
      <c r="H79" s="65">
        <f t="shared" si="29"/>
        <v>54.210279643805656</v>
      </c>
      <c r="I79" s="65">
        <f t="shared" si="29"/>
        <v>54.395809951365507</v>
      </c>
      <c r="J79" s="65">
        <f t="shared" si="29"/>
        <v>51.274892983435691</v>
      </c>
      <c r="K79" s="65">
        <f t="shared" si="29"/>
        <v>47.306176084099874</v>
      </c>
      <c r="L79" s="65">
        <f t="shared" si="29"/>
        <v>55.512647229194826</v>
      </c>
      <c r="M79" s="65">
        <f t="shared" si="29"/>
        <v>49.753173483779975</v>
      </c>
      <c r="N79" s="65">
        <f t="shared" si="29"/>
        <v>54.779233381853466</v>
      </c>
      <c r="O79" s="65">
        <f t="shared" si="29"/>
        <v>56.390532544378701</v>
      </c>
      <c r="P79" s="65">
        <f t="shared" si="29"/>
        <v>55.550373134328353</v>
      </c>
      <c r="Q79" s="65">
        <f t="shared" si="29"/>
        <v>54.062425542053852</v>
      </c>
      <c r="R79" s="65">
        <f t="shared" si="29"/>
        <v>56.761859806466845</v>
      </c>
      <c r="S79" s="65">
        <f t="shared" si="29"/>
        <v>54.916638312351139</v>
      </c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</row>
    <row r="80" spans="1:55" s="61" customFormat="1" ht="15" customHeight="1" x14ac:dyDescent="0.3">
      <c r="A80" s="63" t="s">
        <v>114</v>
      </c>
      <c r="B80" s="65">
        <f t="shared" si="29"/>
        <v>30.544834395476165</v>
      </c>
      <c r="C80" s="65">
        <f t="shared" si="29"/>
        <v>28.27586206896552</v>
      </c>
      <c r="D80" s="65">
        <f t="shared" si="29"/>
        <v>30.594594594594593</v>
      </c>
      <c r="E80" s="65">
        <f t="shared" si="29"/>
        <v>25.644171779141107</v>
      </c>
      <c r="F80" s="65">
        <f t="shared" si="29"/>
        <v>35.180412371134025</v>
      </c>
      <c r="G80" s="65">
        <f t="shared" si="29"/>
        <v>27.57697456492637</v>
      </c>
      <c r="H80" s="65">
        <f t="shared" si="29"/>
        <v>28.903976721629487</v>
      </c>
      <c r="I80" s="65">
        <f t="shared" si="29"/>
        <v>25.279187817258887</v>
      </c>
      <c r="J80" s="65">
        <f t="shared" si="29"/>
        <v>33.182332955832386</v>
      </c>
      <c r="K80" s="65">
        <f t="shared" si="29"/>
        <v>28.368794326241137</v>
      </c>
      <c r="L80" s="65">
        <f t="shared" si="29"/>
        <v>33.561643835616437</v>
      </c>
      <c r="M80" s="65">
        <f t="shared" si="29"/>
        <v>29.23433874709977</v>
      </c>
      <c r="N80" s="65">
        <f t="shared" si="29"/>
        <v>33.378561736770692</v>
      </c>
      <c r="O80" s="65">
        <f t="shared" si="29"/>
        <v>31.521739130434785</v>
      </c>
      <c r="P80" s="65">
        <f t="shared" si="29"/>
        <v>38.888888888888893</v>
      </c>
      <c r="Q80" s="65">
        <f t="shared" si="29"/>
        <v>33.583208395802103</v>
      </c>
      <c r="R80" s="65">
        <f t="shared" si="29"/>
        <v>31.424148606811148</v>
      </c>
      <c r="S80" s="65">
        <f t="shared" si="29"/>
        <v>25.341130604288498</v>
      </c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</row>
    <row r="81" spans="1:55" s="61" customFormat="1" ht="15" customHeight="1" x14ac:dyDescent="0.3">
      <c r="A81" s="64" t="s">
        <v>95</v>
      </c>
      <c r="B81" s="65">
        <f t="shared" si="29"/>
        <v>20.417633410672853</v>
      </c>
      <c r="C81" s="65">
        <f t="shared" si="29"/>
        <v>30.136986301369863</v>
      </c>
      <c r="D81" s="65">
        <f t="shared" si="29"/>
        <v>34.146341463414636</v>
      </c>
      <c r="E81" s="65">
        <f t="shared" si="29"/>
        <v>25</v>
      </c>
      <c r="F81" s="65">
        <f t="shared" si="29"/>
        <v>26.666666666666668</v>
      </c>
      <c r="G81" s="65">
        <f t="shared" si="29"/>
        <v>19.444444444444446</v>
      </c>
      <c r="H81" s="65">
        <f t="shared" si="29"/>
        <v>17.777777777777779</v>
      </c>
      <c r="I81" s="65">
        <f t="shared" si="29"/>
        <v>8.8235294117647065</v>
      </c>
      <c r="J81" s="65">
        <f t="shared" si="29"/>
        <v>26.315789473684209</v>
      </c>
      <c r="K81" s="65">
        <f t="shared" si="29"/>
        <v>0</v>
      </c>
      <c r="L81" s="65">
        <f t="shared" si="29"/>
        <v>19.047619047619047</v>
      </c>
      <c r="M81" s="65">
        <f t="shared" si="29"/>
        <v>12.5</v>
      </c>
      <c r="N81" s="65">
        <f t="shared" si="29"/>
        <v>10</v>
      </c>
      <c r="O81" s="65">
        <f t="shared" si="29"/>
        <v>9.0909090909090917</v>
      </c>
      <c r="P81" s="65">
        <f t="shared" si="29"/>
        <v>40</v>
      </c>
      <c r="Q81" s="65">
        <f t="shared" si="29"/>
        <v>19.230769230769234</v>
      </c>
      <c r="R81" s="65">
        <f t="shared" si="29"/>
        <v>16.666666666666664</v>
      </c>
      <c r="S81" s="65">
        <f t="shared" si="29"/>
        <v>33.333333333333329</v>
      </c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</row>
    <row r="82" spans="1:55" s="61" customFormat="1" ht="15" customHeight="1" x14ac:dyDescent="0.3">
      <c r="B82" s="61" t="s">
        <v>115</v>
      </c>
    </row>
  </sheetData>
  <mergeCells count="22">
    <mergeCell ref="A65:I65"/>
    <mergeCell ref="A67:A69"/>
    <mergeCell ref="B67:S67"/>
    <mergeCell ref="B68:S68"/>
    <mergeCell ref="A47:I47"/>
    <mergeCell ref="A49:A51"/>
    <mergeCell ref="B49:BC49"/>
    <mergeCell ref="B50:S50"/>
    <mergeCell ref="T50:AK50"/>
    <mergeCell ref="AL50:BC50"/>
    <mergeCell ref="A29:I29"/>
    <mergeCell ref="A31:A33"/>
    <mergeCell ref="B31:BC31"/>
    <mergeCell ref="B32:S32"/>
    <mergeCell ref="T32:AK32"/>
    <mergeCell ref="AL32:BC32"/>
    <mergeCell ref="A1:I1"/>
    <mergeCell ref="A3:A5"/>
    <mergeCell ref="B4:S4"/>
    <mergeCell ref="T4:AK4"/>
    <mergeCell ref="AL4:BC4"/>
    <mergeCell ref="B3:BC3"/>
  </mergeCells>
  <phoneticPr fontId="1" type="noConversion"/>
  <pageMargins left="0.7" right="0.7" top="0.75" bottom="0.75" header="0.3" footer="0.3"/>
  <pageSetup paperSize="9" orientation="portrait" verticalDpi="0" r:id="rId1"/>
  <ignoredErrors>
    <ignoredError sqref="B35:AG45 AS44 AH35:BC43 AH44:AR44 AT44:BC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인구+세대(충남 내국인)</vt:lpstr>
      <vt:lpstr>인구+세대(전국 내국인)</vt:lpstr>
      <vt:lpstr>연령대별 성별 시군별(충남 내국인)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2020-03-12T00:52:08Z</dcterms:created>
  <dcterms:modified xsi:type="dcterms:W3CDTF">2021-04-02T00:19:58Z</dcterms:modified>
</cp:coreProperties>
</file>